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0905" activeTab="0"/>
  </bookViews>
  <sheets>
    <sheet name="Res-Util-tr.I-2019" sheetId="1" r:id="rId1"/>
    <sheet name="PIBr-tr.I-2019" sheetId="2" r:id="rId2"/>
    <sheet name="VP-tr.I-2019" sheetId="3" r:id="rId3"/>
    <sheet name="CI-tr.I-2019" sheetId="4" r:id="rId4"/>
    <sheet name="PIBu-tr.I 2018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tr1">#REF!</definedName>
    <definedName name="__tr2">#REF!</definedName>
    <definedName name="__tr3">#REF!</definedName>
    <definedName name="__tr4">#REF!</definedName>
    <definedName name="_a1" localSheetId="3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hidden="1">{#N/A,#N/A,FALSE,"Отчет о финансовых результатах"}</definedName>
    <definedName name="_iip1">#REF!</definedName>
    <definedName name="_iip2">#REF!</definedName>
    <definedName name="_iip3">#REF!</definedName>
    <definedName name="_kor10">#REF!</definedName>
    <definedName name="_kor9">#REF!</definedName>
    <definedName name="a">#REF!</definedName>
    <definedName name="ccc" localSheetId="4">'[1]Indece 96'!#REF!</definedName>
    <definedName name="ccc">'[1]Indece 96'!#REF!</definedName>
    <definedName name="ci">'[2]comert 5c 93'!#REF!</definedName>
    <definedName name="cof" localSheetId="4">'[1]Indece 96'!#REF!</definedName>
    <definedName name="cof">'[1]Indece 96'!#REF!</definedName>
    <definedName name="comert.">'[2]2-torg 1993'!#REF!</definedName>
    <definedName name="Database_MI">#REF!</definedName>
    <definedName name="DATES" localSheetId="4">'[3]bp-1,2'!#REF!</definedName>
    <definedName name="DATES">'[3]bp-1,2'!#REF!</definedName>
    <definedName name="df">'[2]Total comert 1993'!#REF!</definedName>
    <definedName name="dfgjjjjjjjjjjjjjjjjjjjjjjjjj" localSheetId="3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>#REF!</definedName>
    <definedName name="efect">#REF!</definedName>
    <definedName name="g">'[2]Sheet16'!#REF!</definedName>
    <definedName name="guvi">#REF!</definedName>
    <definedName name="i">#REF!</definedName>
    <definedName name="ivo">#REF!</definedName>
    <definedName name="k">'[4]Indece 96'!#REF!</definedName>
    <definedName name="k_1" localSheetId="4">'[1]Indece 96'!#REF!</definedName>
    <definedName name="k_1">'[1]Indece 96'!#REF!</definedName>
    <definedName name="k_2" localSheetId="4">'[1]Indece 96'!#REF!</definedName>
    <definedName name="k_2">'[1]Indece 96'!#REF!</definedName>
    <definedName name="k_3" localSheetId="4">'[1]Indece 96'!#REF!</definedName>
    <definedName name="k_3">'[1]Indece 96'!#REF!</definedName>
    <definedName name="l" localSheetId="4">'[5]Indece 96'!#REF!</definedName>
    <definedName name="l">'[5]Indece 96'!#REF!</definedName>
    <definedName name="NAMES" localSheetId="4">'[3]bp-1,2'!#REF!</definedName>
    <definedName name="NAMES">'[3]bp-1,2'!#REF!</definedName>
    <definedName name="p" localSheetId="3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2" hidden="1">{#N/A,#N/A,FALSE,"Отчет о финансовых результатах"}</definedName>
    <definedName name="p" hidden="1">{#N/A,#N/A,FALSE,"Отчет о финансовых результатах"}</definedName>
    <definedName name="pr_">'[2]comert 5c 93'!#REF!</definedName>
    <definedName name="pr_u">'[2]comert 5c 93'!#REF!</definedName>
    <definedName name="_xlnm.Print_Area" localSheetId="3">'CI-tr.I-2019'!$A$1:$F$30</definedName>
    <definedName name="_xlnm.Print_Area" localSheetId="1">'PIBr-tr.I-2019'!$A$1:$F$32</definedName>
    <definedName name="_xlnm.Print_Area" localSheetId="4">'PIBu-tr.I 2018'!$A$1:$E$31</definedName>
    <definedName name="_xlnm.Print_Area" localSheetId="0">'Res-Util-tr.I-2019'!$A$1:$G$34</definedName>
    <definedName name="_xlnm.Print_Area" localSheetId="2">'VP-tr.I-2019'!$A$1:$F$30</definedName>
    <definedName name="PRINT_AREA_MI">#REF!</definedName>
    <definedName name="qq" localSheetId="3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2" hidden="1">{#N/A,#N/A,FALSE,"Отчет о финансовых результатах"}</definedName>
    <definedName name="qq" hidden="1">{#N/A,#N/A,FALSE,"Отчет о финансовых результатах"}</definedName>
    <definedName name="rAT_Elvetia_tr1_2011" localSheetId="4">'[6]AT'!$C$4</definedName>
    <definedName name="rAT_Elvetia_tr1_2011">'[6]AT'!$C$4</definedName>
    <definedName name="rAT_Elvetia_tr2_2011">#REF!</definedName>
    <definedName name="rAT_tr1_2011" localSheetId="4">'[6]AT'!$C$3</definedName>
    <definedName name="rAT_tr1_2011">'[6]AT'!$C$3</definedName>
    <definedName name="rAT_tr2_2011">#REF!</definedName>
    <definedName name="rtrtryyyyyyyyyyyyyyyyyyyyyyy" localSheetId="3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>#REF!</definedName>
    <definedName name="total_02">'[2]comert 5c 93'!#REF!</definedName>
    <definedName name="turfyrtu" localSheetId="4">'[3]bp-1,2'!#REF!</definedName>
    <definedName name="turfyrtu">'[3]bp-1,2'!#REF!</definedName>
    <definedName name="v_usl">'[2]comert 5c 93'!#REF!</definedName>
    <definedName name="VSrom1" localSheetId="4">'[7]Indece 96'!#REF!</definedName>
    <definedName name="VSrom1">'[7]Indece 96'!#REF!</definedName>
    <definedName name="wrn.ффф." localSheetId="3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2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hidden="1">{#N/A,#N/A,FALSE,"Отчет о финансовых результатах"}</definedName>
    <definedName name="коэф" localSheetId="4">'[8]f.4-HK'!#REF!</definedName>
    <definedName name="коэф">'[8]f.4-HK'!#REF!</definedName>
    <definedName name="коэфф" localSheetId="4">'[8]f.4-HK'!#REF!</definedName>
    <definedName name="коэфф">'[8]f.4-HK'!#REF!</definedName>
    <definedName name="люда" localSheetId="3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hidden="1">{#N/A,#N/A,FALSE,"Отчет о финансовых результатах"}</definedName>
    <definedName name="при" localSheetId="4">'[9]Sheet2'!$D$22</definedName>
    <definedName name="при">'[9]Sheet2'!$D$22</definedName>
    <definedName name="рез" localSheetId="3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>#REF!</definedName>
    <definedName name="Тамара" localSheetId="3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1" hidden="1">{#N/A,#N/A,FALSE,0}</definedName>
    <definedName name="Ф" localSheetId="4" hidden="1">{#N/A,#N/A,FALSE,0}</definedName>
    <definedName name="Ф" localSheetId="0" hidden="1">{#N/A,#N/A,FALSE,0}</definedName>
    <definedName name="Ф" localSheetId="2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hidden="1">{#N/A,#N/A,FALSE,"Отчет о финансовых результатах"}</definedName>
    <definedName name="ф34">#REF!</definedName>
    <definedName name="ф35">#REF!</definedName>
    <definedName name="ц3" localSheetId="3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<sst xmlns="http://schemas.openxmlformats.org/spreadsheetml/2006/main" count="343" uniqueCount="159">
  <si>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</si>
  <si>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</si>
  <si>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</si>
  <si>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</si>
  <si>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</si>
  <si>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</si>
  <si>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</si>
  <si>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</si>
  <si>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</si>
  <si>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</si>
  <si>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</si>
  <si>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</si>
  <si>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</si>
  <si>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</si>
  <si>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</si>
  <si>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</si>
  <si>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</si>
  <si>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</si>
  <si>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</si>
  <si>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</si>
  <si>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</si>
  <si>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</si>
  <si>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</si>
  <si>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</si>
  <si>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</si>
  <si>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</si>
  <si>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</si>
  <si>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</si>
  <si>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</si>
  <si>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</si>
  <si>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</si>
  <si>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</si>
  <si>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</si>
  <si>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</si>
  <si>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</si>
  <si>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</si>
  <si>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</si>
  <si>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</si>
  <si>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</si>
  <si>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</si>
  <si>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</si>
  <si>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</si>
  <si>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</si>
  <si>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</si>
  <si>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</si>
  <si>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</si>
  <si>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</si>
  <si>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</si>
  <si>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</si>
  <si>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</si>
  <si>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</si>
  <si>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</si>
  <si>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</si>
  <si>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</si>
  <si>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</si>
  <si>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</si>
  <si>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</si>
  <si>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</si>
  <si>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</si>
  <si>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</si>
  <si>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</si>
  <si>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</si>
  <si>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</si>
  <si>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</si>
  <si>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</si>
  <si>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</si>
  <si>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</si>
  <si>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</si>
  <si>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</si>
  <si>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</si>
  <si>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</si>
  <si>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</si>
  <si>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</si>
  <si>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</si>
  <si>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</si>
  <si>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</si>
  <si>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</si>
  <si>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</si>
  <si>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</si>
  <si>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</si>
  <si>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</si>
  <si>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</si>
  <si>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</si>
  <si>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</si>
  <si>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</si>
  <si>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</si>
  <si>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</si>
  <si>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</si>
  <si>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</si>
  <si>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</si>
  <si>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</si>
  <si>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</si>
  <si>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</si>
  <si>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</si>
  <si>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</si>
  <si>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</si>
  <si>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</si>
  <si>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</si>
  <si>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</si>
  <si>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</si>
  <si>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</si>
  <si>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</si>
  <si>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</si>
  <si>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</si>
  <si>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</si>
  <si>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</si>
  <si>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</si>
  <si>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</si>
  <si>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</si>
  <si>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</si>
  <si>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</si>
  <si>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</si>
  <si>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</si>
  <si>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</si>
  <si>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</si>
  <si>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</si>
  <si>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</si>
  <si>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</si>
  <si>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</si>
  <si>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</si>
  <si>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</si>
  <si>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</si>
  <si>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</si>
  <si>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</si>
  <si>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</si>
  <si>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</si>
  <si>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</si>
  <si>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</si>
  <si>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</si>
  <si>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</si>
  <si>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</si>
  <si>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2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</si>
  <si>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</si>
  <si>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</si>
  <si>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</si>
  <si>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</si>
  <si>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</si>
  <si>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</si>
  <si>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</si>
  <si>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</si>
  <si>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</si>
  <si>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</si>
  <si>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</si>
  <si>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</si>
  <si>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</si>
  <si>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</si>
  <si>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</si>
  <si>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</si>
  <si>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</si>
  <si>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</si>
  <si>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</si>
  <si>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</si>
  <si>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</si>
  <si>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Trimestrul I - 2019</t>
  </si>
  <si>
    <t>Preţurile medii ale anului 2018, mii lei
Cредние цены 2018 года, тыс.лей</t>
  </si>
  <si>
    <t>Indicii volumului fizic - în % faţă de
trimestrul I 2018
Индексы  физического объема в % к I кварталу 2018</t>
  </si>
  <si>
    <t>Indicii volumului fizic - în % faţă de 
trimestrul I 2018
Индексы  физического объема в % к I кварталу 2018</t>
  </si>
  <si>
    <t>Indicii volumului fizic - în % faţă de trimestrul I 2018
Индексы  физического объема в % к I кварталу 2018</t>
  </si>
  <si>
    <t>Contribuţia la modificarea PIB (+/-)
Степень влияния на ВВП (+/-)
 %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</si>
</sst>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."/>
    <numFmt numFmtId="191" formatCode="_-* #,##0.00[$€-1]_-;\-* #,##0.00[$€-1]_-;_-* &quot;-&quot;??[$€-1]_-"/>
    <numFmt numFmtId="192" formatCode="#,##0_ ;[Red]\(#,##0\)\ ;_(* &quot;——        &quot;_)"/>
    <numFmt numFmtId="193" formatCode="#,##0.000"/>
    <numFmt numFmtId="194" formatCode="0.000000"/>
    <numFmt numFmtId="195" formatCode="0.00000"/>
    <numFmt numFmtId="196" formatCode="0.0000"/>
    <numFmt numFmtId="197" formatCode="0.000"/>
    <numFmt numFmtId="198" formatCode="#,##0.0000"/>
    <numFmt numFmtId="199" formatCode="#,##0.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р_._-;\-* #,##0.0_р_._-;_-* &quot;-&quot;??_р_._-;_-@_-"/>
    <numFmt numFmtId="206" formatCode="_-* #,##0_р_._-;\-* #,##0_р_._-;_-* &quot;-&quot;??_р_.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14" fillId="0" borderId="0">
      <alignment/>
      <protection locked="0"/>
    </xf>
    <xf numFmtId="19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0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0" fontId="26" fillId="0" borderId="0">
      <alignment/>
      <protection locked="0"/>
    </xf>
    <xf numFmtId="19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2" fillId="49" borderId="13" applyNumberFormat="0" applyAlignment="0" applyProtection="0"/>
    <xf numFmtId="0" fontId="53" fillId="50" borderId="14" applyNumberFormat="0" applyAlignment="0" applyProtection="0"/>
    <xf numFmtId="0" fontId="54" fillId="50" borderId="13" applyNumberFormat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51" borderId="19" applyNumberFormat="0" applyAlignment="0" applyProtection="0"/>
    <xf numFmtId="0" fontId="6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5" fillId="0" borderId="0" applyFont="0" applyFill="0" applyBorder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0" fontId="66" fillId="55" borderId="0" applyNumberFormat="0" applyBorder="0" applyAlignment="0" applyProtection="0"/>
    <xf numFmtId="192" fontId="2" fillId="0" borderId="0" applyFont="0" applyBorder="0" applyProtection="0">
      <alignment horizontal="right" vertical="center" shrinkToFit="1"/>
    </xf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8" applyFont="1" applyFill="1" applyBorder="1" applyAlignment="1">
      <alignment horizontal="center" wrapText="1"/>
      <protection/>
    </xf>
    <xf numFmtId="0" fontId="4" fillId="0" borderId="22" xfId="164" applyFont="1" applyFill="1" applyBorder="1" applyAlignment="1">
      <alignment/>
      <protection/>
    </xf>
    <xf numFmtId="0" fontId="4" fillId="0" borderId="23" xfId="164" applyFont="1" applyFill="1" applyBorder="1">
      <alignment/>
      <protection/>
    </xf>
    <xf numFmtId="0" fontId="46" fillId="0" borderId="24" xfId="0" applyFont="1" applyBorder="1" applyAlignment="1">
      <alignment/>
    </xf>
    <xf numFmtId="0" fontId="3" fillId="0" borderId="25" xfId="208" applyFont="1" applyFill="1" applyBorder="1">
      <alignment/>
      <protection/>
    </xf>
    <xf numFmtId="3" fontId="3" fillId="0" borderId="25" xfId="208" applyNumberFormat="1" applyFont="1" applyFill="1" applyBorder="1" applyAlignment="1">
      <alignment horizontal="right"/>
      <protection/>
    </xf>
    <xf numFmtId="189" fontId="3" fillId="0" borderId="25" xfId="208" applyNumberFormat="1" applyFont="1" applyFill="1" applyBorder="1" applyAlignment="1">
      <alignment horizontal="right"/>
      <protection/>
    </xf>
    <xf numFmtId="0" fontId="3" fillId="0" borderId="26" xfId="208" applyFont="1" applyFill="1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3" fontId="4" fillId="0" borderId="25" xfId="0" applyNumberFormat="1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wrapText="1" indent="1"/>
    </xf>
    <xf numFmtId="0" fontId="4" fillId="0" borderId="27" xfId="0" applyFont="1" applyBorder="1" applyAlignment="1">
      <alignment/>
    </xf>
    <xf numFmtId="0" fontId="3" fillId="0" borderId="25" xfId="164" applyFont="1" applyFill="1" applyBorder="1" applyAlignment="1">
      <alignment wrapText="1"/>
      <protection/>
    </xf>
    <xf numFmtId="189" fontId="3" fillId="0" borderId="25" xfId="0" applyNumberFormat="1" applyFont="1" applyBorder="1" applyAlignment="1">
      <alignment horizontal="right"/>
    </xf>
    <xf numFmtId="0" fontId="3" fillId="0" borderId="26" xfId="164" applyFont="1" applyFill="1" applyBorder="1" applyAlignment="1">
      <alignment wrapText="1"/>
      <protection/>
    </xf>
    <xf numFmtId="0" fontId="4" fillId="0" borderId="25" xfId="164" applyFont="1" applyFill="1" applyBorder="1" applyAlignment="1">
      <alignment horizontal="left" wrapText="1" indent="1"/>
      <protection/>
    </xf>
    <xf numFmtId="0" fontId="4" fillId="0" borderId="26" xfId="164" applyFont="1" applyFill="1" applyBorder="1" applyAlignment="1">
      <alignment horizontal="left" wrapText="1" indent="1"/>
      <protection/>
    </xf>
    <xf numFmtId="0" fontId="48" fillId="0" borderId="24" xfId="0" applyFont="1" applyBorder="1" applyAlignment="1">
      <alignment/>
    </xf>
    <xf numFmtId="0" fontId="3" fillId="0" borderId="25" xfId="208" applyFont="1" applyFill="1" applyBorder="1" applyAlignment="1">
      <alignment/>
      <protection/>
    </xf>
    <xf numFmtId="0" fontId="3" fillId="0" borderId="26" xfId="208" applyFont="1" applyFill="1" applyBorder="1" applyAlignment="1">
      <alignment/>
      <protection/>
    </xf>
    <xf numFmtId="0" fontId="4" fillId="0" borderId="25" xfId="208" applyFont="1" applyFill="1" applyBorder="1" applyAlignment="1">
      <alignment horizontal="left" indent="1"/>
      <protection/>
    </xf>
    <xf numFmtId="0" fontId="4" fillId="0" borderId="26" xfId="208" applyFont="1" applyFill="1" applyBorder="1" applyAlignment="1">
      <alignment horizontal="left" indent="1"/>
      <protection/>
    </xf>
    <xf numFmtId="0" fontId="4" fillId="0" borderId="25" xfId="208" applyFont="1" applyFill="1" applyBorder="1" applyAlignment="1">
      <alignment horizontal="left" wrapText="1" indent="1"/>
      <protection/>
    </xf>
    <xf numFmtId="0" fontId="4" fillId="0" borderId="26" xfId="208" applyFont="1" applyFill="1" applyBorder="1" applyAlignment="1">
      <alignment horizontal="left" wrapText="1" indent="1"/>
      <protection/>
    </xf>
    <xf numFmtId="0" fontId="3" fillId="0" borderId="26" xfId="208" applyFont="1" applyFill="1" applyBorder="1" applyAlignment="1">
      <alignment wrapText="1"/>
      <protection/>
    </xf>
    <xf numFmtId="0" fontId="4" fillId="0" borderId="26" xfId="164" applyFont="1" applyFill="1" applyBorder="1" applyAlignment="1">
      <alignment horizontal="left" indent="1"/>
      <protection/>
    </xf>
    <xf numFmtId="49" fontId="4" fillId="0" borderId="26" xfId="164" applyNumberFormat="1" applyFont="1" applyFill="1" applyBorder="1" applyAlignment="1">
      <alignment horizontal="left" indent="1"/>
      <protection/>
    </xf>
    <xf numFmtId="0" fontId="46" fillId="0" borderId="28" xfId="0" applyFont="1" applyBorder="1" applyAlignment="1">
      <alignment/>
    </xf>
    <xf numFmtId="0" fontId="4" fillId="0" borderId="29" xfId="208" applyFont="1" applyFill="1" applyBorder="1" applyAlignment="1">
      <alignment horizontal="left" indent="1"/>
      <protection/>
    </xf>
    <xf numFmtId="3" fontId="4" fillId="0" borderId="29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49" fontId="4" fillId="0" borderId="30" xfId="164" applyNumberFormat="1" applyFont="1" applyFill="1" applyBorder="1" applyAlignment="1">
      <alignment horizontal="left" indent="1"/>
      <protection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left" wrapText="1" indent="2"/>
    </xf>
    <xf numFmtId="0" fontId="4" fillId="0" borderId="26" xfId="0" applyFont="1" applyBorder="1" applyAlignment="1">
      <alignment horizontal="left" wrapText="1" indent="2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39" borderId="28" xfId="0" applyFont="1" applyFill="1" applyBorder="1" applyAlignment="1">
      <alignment vertical="center"/>
    </xf>
    <xf numFmtId="0" fontId="3" fillId="39" borderId="29" xfId="0" applyFont="1" applyFill="1" applyBorder="1" applyAlignment="1">
      <alignment vertical="center" wrapText="1"/>
    </xf>
    <xf numFmtId="3" fontId="3" fillId="39" borderId="29" xfId="0" applyNumberFormat="1" applyFont="1" applyFill="1" applyBorder="1" applyAlignment="1">
      <alignment vertical="center"/>
    </xf>
    <xf numFmtId="189" fontId="3" fillId="39" borderId="29" xfId="0" applyNumberFormat="1" applyFont="1" applyFill="1" applyBorder="1" applyAlignment="1">
      <alignment vertical="center"/>
    </xf>
    <xf numFmtId="0" fontId="3" fillId="39" borderId="3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3" fillId="39" borderId="29" xfId="0" applyFont="1" applyFill="1" applyBorder="1" applyAlignment="1">
      <alignment horizontal="left" vertical="center"/>
    </xf>
    <xf numFmtId="0" fontId="3" fillId="39" borderId="3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188" fontId="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4" fillId="0" borderId="24" xfId="209" applyFont="1" applyFill="1" applyBorder="1" applyAlignment="1">
      <alignment horizontal="left" indent="1"/>
      <protection/>
    </xf>
    <xf numFmtId="0" fontId="4" fillId="0" borderId="26" xfId="209" applyFont="1" applyFill="1" applyBorder="1" applyAlignment="1">
      <alignment horizontal="left" wrapText="1" indent="1"/>
      <protection/>
    </xf>
    <xf numFmtId="0" fontId="4" fillId="0" borderId="24" xfId="209" applyFont="1" applyFill="1" applyBorder="1" applyAlignment="1">
      <alignment horizontal="left" wrapText="1" indent="3"/>
      <protection/>
    </xf>
    <xf numFmtId="0" fontId="4" fillId="0" borderId="26" xfId="209" applyFont="1" applyFill="1" applyBorder="1" applyAlignment="1">
      <alignment horizontal="left" wrapText="1" indent="3"/>
      <protection/>
    </xf>
    <xf numFmtId="0" fontId="4" fillId="0" borderId="24" xfId="209" applyFont="1" applyFill="1" applyBorder="1" applyAlignment="1">
      <alignment horizontal="left" wrapText="1" indent="1"/>
      <protection/>
    </xf>
    <xf numFmtId="0" fontId="3" fillId="0" borderId="24" xfId="209" applyFont="1" applyFill="1" applyBorder="1" applyAlignment="1">
      <alignment wrapText="1"/>
      <protection/>
    </xf>
    <xf numFmtId="0" fontId="3" fillId="0" borderId="26" xfId="209" applyFont="1" applyFill="1" applyBorder="1" applyAlignment="1">
      <alignment wrapText="1"/>
      <protection/>
    </xf>
    <xf numFmtId="0" fontId="4" fillId="0" borderId="24" xfId="209" applyFont="1" applyFill="1" applyBorder="1" applyAlignment="1">
      <alignment horizontal="left" indent="3"/>
      <protection/>
    </xf>
    <xf numFmtId="0" fontId="4" fillId="0" borderId="26" xfId="210" applyFont="1" applyFill="1" applyBorder="1" applyAlignment="1">
      <alignment horizontal="left" wrapText="1" indent="3"/>
      <protection/>
    </xf>
    <xf numFmtId="0" fontId="3" fillId="0" borderId="24" xfId="209" applyFont="1" applyFill="1" applyBorder="1" applyAlignment="1">
      <alignment/>
      <protection/>
    </xf>
    <xf numFmtId="0" fontId="3" fillId="0" borderId="26" xfId="209" applyFont="1" applyFill="1" applyBorder="1">
      <alignment/>
      <protection/>
    </xf>
    <xf numFmtId="0" fontId="4" fillId="0" borderId="26" xfId="209" applyFont="1" applyFill="1" applyBorder="1" applyAlignment="1">
      <alignment horizontal="left" indent="1"/>
      <protection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3" fillId="39" borderId="28" xfId="0" applyFont="1" applyFill="1" applyBorder="1" applyAlignment="1">
      <alignment vertical="center" wrapText="1"/>
    </xf>
    <xf numFmtId="3" fontId="3" fillId="39" borderId="29" xfId="209" applyNumberFormat="1" applyFont="1" applyFill="1" applyBorder="1" applyAlignment="1">
      <alignment vertical="center"/>
      <protection/>
    </xf>
    <xf numFmtId="188" fontId="3" fillId="39" borderId="29" xfId="209" applyNumberFormat="1" applyFont="1" applyFill="1" applyBorder="1" applyAlignment="1">
      <alignment horizontal="right" vertical="center" wrapText="1"/>
      <protection/>
    </xf>
    <xf numFmtId="188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 wrapText="1"/>
    </xf>
    <xf numFmtId="193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206" fontId="3" fillId="0" borderId="0" xfId="114" applyNumberFormat="1" applyFont="1" applyFill="1" applyAlignment="1">
      <alignment wrapText="1"/>
    </xf>
    <xf numFmtId="0" fontId="4" fillId="0" borderId="22" xfId="164" applyFont="1" applyFill="1" applyBorder="1" applyAlignment="1">
      <alignment horizontal="center" vertical="top" wrapText="1"/>
      <protection/>
    </xf>
    <xf numFmtId="0" fontId="4" fillId="0" borderId="22" xfId="208" applyFont="1" applyFill="1" applyBorder="1" applyAlignment="1">
      <alignment horizontal="center" vertical="top" wrapText="1"/>
      <protection/>
    </xf>
    <xf numFmtId="3" fontId="4" fillId="0" borderId="25" xfId="0" applyNumberFormat="1" applyFont="1" applyFill="1" applyBorder="1" applyAlignment="1">
      <alignment horizontal="right"/>
    </xf>
    <xf numFmtId="189" fontId="4" fillId="0" borderId="25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89" fontId="3" fillId="0" borderId="25" xfId="0" applyNumberFormat="1" applyFont="1" applyFill="1" applyBorder="1" applyAlignment="1">
      <alignment horizontal="right"/>
    </xf>
    <xf numFmtId="3" fontId="3" fillId="0" borderId="25" xfId="209" applyNumberFormat="1" applyFont="1" applyFill="1" applyBorder="1" applyAlignment="1">
      <alignment horizontal="right"/>
      <protection/>
    </xf>
    <xf numFmtId="189" fontId="3" fillId="0" borderId="25" xfId="209" applyNumberFormat="1" applyFont="1" applyFill="1" applyBorder="1" applyAlignment="1">
      <alignment horizontal="right"/>
      <protection/>
    </xf>
    <xf numFmtId="3" fontId="4" fillId="0" borderId="25" xfId="209" applyNumberFormat="1" applyFont="1" applyFill="1" applyBorder="1" applyAlignment="1">
      <alignment horizontal="right"/>
      <protection/>
    </xf>
    <xf numFmtId="189" fontId="4" fillId="0" borderId="25" xfId="209" applyNumberFormat="1" applyFont="1" applyFill="1" applyBorder="1" applyAlignment="1">
      <alignment horizontal="right"/>
      <protection/>
    </xf>
    <xf numFmtId="3" fontId="3" fillId="0" borderId="25" xfId="0" applyNumberFormat="1" applyFont="1" applyFill="1" applyBorder="1" applyAlignment="1">
      <alignment horizontal="right" wrapText="1"/>
    </xf>
    <xf numFmtId="3" fontId="4" fillId="0" borderId="25" xfId="0" applyNumberFormat="1" applyFont="1" applyFill="1" applyBorder="1" applyAlignment="1">
      <alignment/>
    </xf>
    <xf numFmtId="189" fontId="4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56" borderId="25" xfId="208" applyFont="1" applyFill="1" applyBorder="1" applyAlignment="1">
      <alignment vertical="center"/>
      <protection/>
    </xf>
    <xf numFmtId="3" fontId="3" fillId="56" borderId="25" xfId="208" applyNumberFormat="1" applyFont="1" applyFill="1" applyBorder="1" applyAlignment="1">
      <alignment horizontal="right" vertical="center"/>
      <protection/>
    </xf>
    <xf numFmtId="189" fontId="3" fillId="56" borderId="25" xfId="0" applyNumberFormat="1" applyFont="1" applyFill="1" applyBorder="1" applyAlignment="1">
      <alignment horizontal="right" vertical="center"/>
    </xf>
    <xf numFmtId="189" fontId="3" fillId="56" borderId="25" xfId="208" applyNumberFormat="1" applyFont="1" applyFill="1" applyBorder="1" applyAlignment="1">
      <alignment horizontal="right" vertical="center"/>
      <protection/>
    </xf>
    <xf numFmtId="0" fontId="3" fillId="56" borderId="26" xfId="208" applyFont="1" applyFill="1" applyBorder="1" applyAlignment="1">
      <alignment vertical="center"/>
      <protection/>
    </xf>
    <xf numFmtId="188" fontId="3" fillId="0" borderId="25" xfId="208" applyNumberFormat="1" applyFont="1" applyFill="1" applyBorder="1" applyAlignment="1">
      <alignment horizontal="right"/>
      <protection/>
    </xf>
    <xf numFmtId="0" fontId="3" fillId="0" borderId="24" xfId="209" applyFont="1" applyFill="1" applyBorder="1" applyAlignment="1">
      <alignment horizontal="left" indent="1"/>
      <protection/>
    </xf>
    <xf numFmtId="0" fontId="4" fillId="0" borderId="0" xfId="0" applyFont="1" applyAlignment="1">
      <alignment horizontal="left" wrapText="1"/>
    </xf>
    <xf numFmtId="0" fontId="3" fillId="0" borderId="0" xfId="164" applyFont="1" applyFill="1" applyBorder="1" applyAlignment="1">
      <alignment horizontal="center" wrapText="1"/>
      <protection/>
    </xf>
    <xf numFmtId="0" fontId="3" fillId="0" borderId="0" xfId="208" applyFont="1" applyFill="1" applyBorder="1" applyAlignment="1">
      <alignment horizontal="center" wrapText="1"/>
      <protection/>
    </xf>
    <xf numFmtId="0" fontId="4" fillId="0" borderId="31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208" applyFont="1" applyFill="1" applyBorder="1" applyAlignment="1">
      <alignment horizontal="center"/>
      <protection/>
    </xf>
    <xf numFmtId="0" fontId="47" fillId="0" borderId="26" xfId="208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— акцент1" xfId="81"/>
    <cellStyle name="60% — акцент2" xfId="82"/>
    <cellStyle name="60% — акцент3" xfId="83"/>
    <cellStyle name="60% — акцент4" xfId="84"/>
    <cellStyle name="60% — акцент5" xfId="85"/>
    <cellStyle name="60% —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SheetLayoutView="49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2" sqref="N12"/>
    </sheetView>
  </sheetViews>
  <sheetFormatPr defaultColWidth="9.140625" defaultRowHeight="12.75"/>
  <cols>
    <col min="1" max="1" width="12.28125" style="1" customWidth="1"/>
    <col min="2" max="2" width="67.57421875" style="1" customWidth="1"/>
    <col min="3" max="4" width="17.28125" style="1" customWidth="1"/>
    <col min="5" max="6" width="16.00390625" style="1" customWidth="1"/>
    <col min="7" max="7" width="67.57421875" style="1" customWidth="1"/>
    <col min="8" max="16384" width="9.140625" style="1" customWidth="1"/>
  </cols>
  <sheetData>
    <row r="1" ht="15.75">
      <c r="G1" s="9" t="s">
        <v>130</v>
      </c>
    </row>
    <row r="2" spans="2:7" ht="15.75">
      <c r="B2" s="126" t="s">
        <v>0</v>
      </c>
      <c r="C2" s="126"/>
      <c r="D2" s="126"/>
      <c r="E2" s="126"/>
      <c r="F2" s="126"/>
      <c r="G2" s="126"/>
    </row>
    <row r="3" spans="2:7" ht="15.75">
      <c r="B3" s="126" t="s">
        <v>1</v>
      </c>
      <c r="C3" s="126"/>
      <c r="D3" s="126"/>
      <c r="E3" s="126"/>
      <c r="F3" s="126"/>
      <c r="G3" s="126"/>
    </row>
    <row r="4" spans="2:7" ht="15.75">
      <c r="B4" s="127" t="s">
        <v>153</v>
      </c>
      <c r="C4" s="127"/>
      <c r="D4" s="127"/>
      <c r="E4" s="127"/>
      <c r="F4" s="127"/>
      <c r="G4" s="127"/>
    </row>
    <row r="5" spans="2:7" ht="16.5" thickBot="1">
      <c r="B5" s="10"/>
      <c r="C5" s="10"/>
      <c r="D5" s="10"/>
      <c r="E5" s="10"/>
      <c r="F5" s="10"/>
      <c r="G5" s="10"/>
    </row>
    <row r="6" spans="1:7" ht="110.25">
      <c r="A6" s="128"/>
      <c r="B6" s="11"/>
      <c r="C6" s="102" t="s">
        <v>119</v>
      </c>
      <c r="D6" s="102" t="s">
        <v>157</v>
      </c>
      <c r="E6" s="102" t="s">
        <v>2</v>
      </c>
      <c r="F6" s="102" t="s">
        <v>158</v>
      </c>
      <c r="G6" s="12"/>
    </row>
    <row r="7" spans="1:7" ht="15.75">
      <c r="A7" s="129"/>
      <c r="B7" s="130" t="s">
        <v>3</v>
      </c>
      <c r="C7" s="130"/>
      <c r="D7" s="130"/>
      <c r="E7" s="130"/>
      <c r="F7" s="130"/>
      <c r="G7" s="131"/>
    </row>
    <row r="8" spans="1:7" s="3" customFormat="1" ht="15.75">
      <c r="A8" s="129"/>
      <c r="B8" s="14" t="s">
        <v>4</v>
      </c>
      <c r="C8" s="15">
        <f>SUM(C9:C18)</f>
        <v>35376648.45063228</v>
      </c>
      <c r="D8" s="123">
        <v>105.149709461586</v>
      </c>
      <c r="E8" s="16">
        <v>85.89736594868722</v>
      </c>
      <c r="F8" s="16">
        <v>4.397623620928636</v>
      </c>
      <c r="G8" s="17" t="s">
        <v>5</v>
      </c>
    </row>
    <row r="9" spans="1:7" ht="15.75">
      <c r="A9" s="18" t="s">
        <v>6</v>
      </c>
      <c r="B9" s="19" t="s">
        <v>7</v>
      </c>
      <c r="C9" s="104">
        <v>1139375.6763547251</v>
      </c>
      <c r="D9" s="105">
        <v>98.95460569372658</v>
      </c>
      <c r="E9" s="105">
        <v>2.766496367270361</v>
      </c>
      <c r="F9" s="105">
        <v>-0.031618316896718596</v>
      </c>
      <c r="G9" s="22" t="s">
        <v>8</v>
      </c>
    </row>
    <row r="10" spans="1:7" ht="78.75">
      <c r="A10" s="18" t="s">
        <v>137</v>
      </c>
      <c r="B10" s="19" t="s">
        <v>141</v>
      </c>
      <c r="C10" s="104">
        <v>6694427.94743249</v>
      </c>
      <c r="D10" s="105">
        <v>103.14855933239326</v>
      </c>
      <c r="E10" s="105">
        <v>16.254612926947583</v>
      </c>
      <c r="F10" s="105">
        <v>0.5330274286230879</v>
      </c>
      <c r="G10" s="22" t="s">
        <v>152</v>
      </c>
    </row>
    <row r="11" spans="1:7" ht="15.75">
      <c r="A11" s="18" t="s">
        <v>20</v>
      </c>
      <c r="B11" s="19" t="s">
        <v>21</v>
      </c>
      <c r="C11" s="104">
        <v>2603248.2418647744</v>
      </c>
      <c r="D11" s="105">
        <v>115.68909456988285</v>
      </c>
      <c r="E11" s="105">
        <v>6.320897447331209</v>
      </c>
      <c r="F11" s="105">
        <v>0.9220008748917855</v>
      </c>
      <c r="G11" s="22" t="s">
        <v>22</v>
      </c>
    </row>
    <row r="12" spans="1:7" ht="63">
      <c r="A12" s="18" t="s">
        <v>138</v>
      </c>
      <c r="B12" s="19" t="s">
        <v>142</v>
      </c>
      <c r="C12" s="104">
        <v>8096382.1835077405</v>
      </c>
      <c r="D12" s="105">
        <v>106.40353887733814</v>
      </c>
      <c r="E12" s="105">
        <v>19.65867129125303</v>
      </c>
      <c r="F12" s="105">
        <v>1.227991492255052</v>
      </c>
      <c r="G12" s="22" t="s">
        <v>143</v>
      </c>
    </row>
    <row r="13" spans="1:7" ht="15.75">
      <c r="A13" s="18" t="s">
        <v>30</v>
      </c>
      <c r="B13" s="19" t="s">
        <v>31</v>
      </c>
      <c r="C13" s="104">
        <v>2636182.551464749</v>
      </c>
      <c r="D13" s="105">
        <v>108.05355739779974</v>
      </c>
      <c r="E13" s="105">
        <v>6.400864616858988</v>
      </c>
      <c r="F13" s="105">
        <v>0.5139691075893857</v>
      </c>
      <c r="G13" s="22" t="s">
        <v>32</v>
      </c>
    </row>
    <row r="14" spans="1:7" ht="15.75">
      <c r="A14" s="18" t="s">
        <v>33</v>
      </c>
      <c r="B14" s="19" t="s">
        <v>123</v>
      </c>
      <c r="C14" s="104">
        <v>1768885.55681564</v>
      </c>
      <c r="D14" s="105">
        <v>106.81691324681279</v>
      </c>
      <c r="E14" s="105">
        <v>4.294997311776853</v>
      </c>
      <c r="F14" s="105">
        <v>0.2745829240640132</v>
      </c>
      <c r="G14" s="22" t="s">
        <v>125</v>
      </c>
    </row>
    <row r="15" spans="1:7" ht="15.75">
      <c r="A15" s="18" t="s">
        <v>34</v>
      </c>
      <c r="B15" s="19" t="s">
        <v>35</v>
      </c>
      <c r="C15" s="104">
        <v>3727979.910732226</v>
      </c>
      <c r="D15" s="105">
        <v>104.95041057925087</v>
      </c>
      <c r="E15" s="105">
        <v>9.051836979084914</v>
      </c>
      <c r="F15" s="105">
        <v>0.4492162104286472</v>
      </c>
      <c r="G15" s="22" t="s">
        <v>36</v>
      </c>
    </row>
    <row r="16" spans="1:7" ht="47.25">
      <c r="A16" s="18" t="s">
        <v>140</v>
      </c>
      <c r="B16" s="19" t="s">
        <v>144</v>
      </c>
      <c r="C16" s="104">
        <v>1526776.1287674883</v>
      </c>
      <c r="D16" s="105">
        <v>103.75543611215852</v>
      </c>
      <c r="E16" s="105">
        <v>3.7071360232859196</v>
      </c>
      <c r="F16" s="105">
        <v>0.1426506696772925</v>
      </c>
      <c r="G16" s="22" t="s">
        <v>145</v>
      </c>
    </row>
    <row r="17" spans="1:7" ht="47.25">
      <c r="A17" s="18" t="s">
        <v>117</v>
      </c>
      <c r="B17" s="19" t="s">
        <v>136</v>
      </c>
      <c r="C17" s="104">
        <v>6018532.953647258</v>
      </c>
      <c r="D17" s="105">
        <v>99.76142927503201</v>
      </c>
      <c r="E17" s="105">
        <v>14.61348517271517</v>
      </c>
      <c r="F17" s="105">
        <v>-0.0345181084399793</v>
      </c>
      <c r="G17" s="22" t="s">
        <v>121</v>
      </c>
    </row>
    <row r="18" spans="1:7" ht="63">
      <c r="A18" s="18" t="s">
        <v>139</v>
      </c>
      <c r="B18" s="19" t="s">
        <v>146</v>
      </c>
      <c r="C18" s="104">
        <v>1164857.3000451978</v>
      </c>
      <c r="D18" s="105">
        <v>115.18138488547942</v>
      </c>
      <c r="E18" s="105">
        <v>2.8283678121632176</v>
      </c>
      <c r="F18" s="105">
        <v>0.40032133873606796</v>
      </c>
      <c r="G18" s="22" t="s">
        <v>147</v>
      </c>
    </row>
    <row r="19" spans="1:7" s="3" customFormat="1" ht="15.75">
      <c r="A19" s="23"/>
      <c r="B19" s="24" t="s">
        <v>149</v>
      </c>
      <c r="C19" s="106">
        <v>5808140</v>
      </c>
      <c r="D19" s="107">
        <v>100.34249469067014</v>
      </c>
      <c r="E19" s="107">
        <v>14.102634051312776</v>
      </c>
      <c r="F19" s="107">
        <v>0.050019405808188463</v>
      </c>
      <c r="G19" s="26" t="s">
        <v>59</v>
      </c>
    </row>
    <row r="20" spans="1:7" ht="15.75">
      <c r="A20" s="23"/>
      <c r="B20" s="27" t="s">
        <v>148</v>
      </c>
      <c r="C20" s="104">
        <v>5952357</v>
      </c>
      <c r="D20" s="105">
        <v>102.33021673240631</v>
      </c>
      <c r="E20" s="105">
        <v>14.452804600744813</v>
      </c>
      <c r="F20" s="105">
        <v>0.3425286337658694</v>
      </c>
      <c r="G20" s="28" t="s">
        <v>118</v>
      </c>
    </row>
    <row r="21" spans="1:7" s="117" customFormat="1" ht="15.75">
      <c r="A21" s="118"/>
      <c r="B21" s="118" t="s">
        <v>60</v>
      </c>
      <c r="C21" s="119">
        <f>C8+C19</f>
        <v>41184788.45063228</v>
      </c>
      <c r="D21" s="120">
        <v>104.44764302673681</v>
      </c>
      <c r="E21" s="121">
        <v>100</v>
      </c>
      <c r="F21" s="121">
        <v>4.447643026736817</v>
      </c>
      <c r="G21" s="122" t="s">
        <v>61</v>
      </c>
    </row>
    <row r="22" spans="1:7" ht="15.75">
      <c r="A22" s="13"/>
      <c r="B22" s="130" t="s">
        <v>62</v>
      </c>
      <c r="C22" s="130"/>
      <c r="D22" s="130"/>
      <c r="E22" s="130"/>
      <c r="F22" s="130"/>
      <c r="G22" s="131"/>
    </row>
    <row r="23" spans="1:7" s="3" customFormat="1" ht="15.75">
      <c r="A23" s="29"/>
      <c r="B23" s="30" t="s">
        <v>63</v>
      </c>
      <c r="C23" s="15">
        <f>C24+C25</f>
        <v>43909277.15861968</v>
      </c>
      <c r="D23" s="25">
        <v>101.86511848977943</v>
      </c>
      <c r="E23" s="16">
        <v>106.61527886246003</v>
      </c>
      <c r="F23" s="16">
        <v>2.031981842158414</v>
      </c>
      <c r="G23" s="31" t="s">
        <v>64</v>
      </c>
    </row>
    <row r="24" spans="1:7" ht="15.75">
      <c r="A24" s="13"/>
      <c r="B24" s="32" t="s">
        <v>65</v>
      </c>
      <c r="C24" s="20">
        <v>35833534.97390748</v>
      </c>
      <c r="D24" s="21">
        <v>101.7244385235158</v>
      </c>
      <c r="E24" s="21">
        <v>87.00672320498198</v>
      </c>
      <c r="F24" s="21">
        <v>1.5656307875833237</v>
      </c>
      <c r="G24" s="33" t="s">
        <v>66</v>
      </c>
    </row>
    <row r="25" spans="1:7" ht="47.25">
      <c r="A25" s="13"/>
      <c r="B25" s="34" t="s">
        <v>67</v>
      </c>
      <c r="C25" s="20">
        <v>8075742.184712203</v>
      </c>
      <c r="D25" s="21">
        <v>102.56861052930033</v>
      </c>
      <c r="E25" s="21">
        <v>19.608555657478053</v>
      </c>
      <c r="F25" s="21">
        <v>0.4663510545750809</v>
      </c>
      <c r="G25" s="35" t="s">
        <v>127</v>
      </c>
    </row>
    <row r="26" spans="1:7" s="3" customFormat="1" ht="15.75">
      <c r="A26" s="29"/>
      <c r="B26" s="30" t="s">
        <v>68</v>
      </c>
      <c r="C26" s="15">
        <f>SUM(C27:C28)</f>
        <v>7795858.20063171</v>
      </c>
      <c r="D26" s="25" t="s">
        <v>129</v>
      </c>
      <c r="E26" s="16">
        <v>18.92897469093007</v>
      </c>
      <c r="F26" s="16">
        <v>1.4409284417289632</v>
      </c>
      <c r="G26" s="36" t="s">
        <v>69</v>
      </c>
    </row>
    <row r="27" spans="1:7" ht="15.75">
      <c r="A27" s="13"/>
      <c r="B27" s="32" t="s">
        <v>70</v>
      </c>
      <c r="C27" s="20">
        <v>8487289.1006317</v>
      </c>
      <c r="D27" s="21">
        <v>111.32810641163383</v>
      </c>
      <c r="E27" s="21">
        <v>20.6078248790423</v>
      </c>
      <c r="F27" s="21">
        <v>2.299947488398063</v>
      </c>
      <c r="G27" s="33" t="s">
        <v>71</v>
      </c>
    </row>
    <row r="28" spans="1:7" ht="15.75">
      <c r="A28" s="13"/>
      <c r="B28" s="32" t="s">
        <v>72</v>
      </c>
      <c r="C28" s="20">
        <v>-691430.8999999911</v>
      </c>
      <c r="D28" s="25" t="s">
        <v>129</v>
      </c>
      <c r="E28" s="21">
        <v>-1.6788501881122315</v>
      </c>
      <c r="F28" s="21">
        <v>-0.8590190466690989</v>
      </c>
      <c r="G28" s="37" t="s">
        <v>73</v>
      </c>
    </row>
    <row r="29" spans="1:7" s="3" customFormat="1" ht="15.75">
      <c r="A29" s="29"/>
      <c r="B29" s="30" t="s">
        <v>74</v>
      </c>
      <c r="C29" s="15">
        <f>C30-C31</f>
        <v>-10520346.811950188</v>
      </c>
      <c r="D29" s="25" t="s">
        <v>129</v>
      </c>
      <c r="E29" s="16">
        <v>-25.544253553390107</v>
      </c>
      <c r="F29" s="16">
        <v>0.9747329983819136</v>
      </c>
      <c r="G29" s="31" t="s">
        <v>75</v>
      </c>
    </row>
    <row r="30" spans="1:7" ht="15.75">
      <c r="A30" s="13"/>
      <c r="B30" s="32" t="s">
        <v>76</v>
      </c>
      <c r="C30" s="20">
        <v>15205162.521671414</v>
      </c>
      <c r="D30" s="21">
        <v>109.51299517562066</v>
      </c>
      <c r="E30" s="21">
        <v>36.919365275381004</v>
      </c>
      <c r="F30" s="21">
        <v>3.4508712293176105</v>
      </c>
      <c r="G30" s="38" t="s">
        <v>77</v>
      </c>
    </row>
    <row r="31" spans="1:7" ht="16.5" thickBot="1">
      <c r="A31" s="39"/>
      <c r="B31" s="40" t="s">
        <v>78</v>
      </c>
      <c r="C31" s="41">
        <v>25725509.333621603</v>
      </c>
      <c r="D31" s="42">
        <v>103.83842248889516</v>
      </c>
      <c r="E31" s="42">
        <v>62.463618828771104</v>
      </c>
      <c r="F31" s="42">
        <v>2.476138230935697</v>
      </c>
      <c r="G31" s="43" t="s">
        <v>79</v>
      </c>
    </row>
    <row r="32" spans="3:6" ht="15.75">
      <c r="C32" s="4"/>
      <c r="E32" s="8"/>
      <c r="F32" s="8"/>
    </row>
    <row r="33" spans="1:7" ht="15.75">
      <c r="A33" s="125" t="s">
        <v>80</v>
      </c>
      <c r="B33" s="125"/>
      <c r="C33" s="125"/>
      <c r="D33" s="125"/>
      <c r="E33" s="125"/>
      <c r="F33" s="125"/>
      <c r="G33" s="125"/>
    </row>
    <row r="34" spans="1:7" ht="15.75">
      <c r="A34" s="125" t="s">
        <v>81</v>
      </c>
      <c r="B34" s="125"/>
      <c r="C34" s="125"/>
      <c r="D34" s="125"/>
      <c r="E34" s="125"/>
      <c r="F34" s="125"/>
      <c r="G34" s="125"/>
    </row>
    <row r="35" ht="15.75">
      <c r="C35" s="4"/>
    </row>
    <row r="36" spans="3:6" ht="15.75">
      <c r="C36" s="4"/>
      <c r="F36" s="8"/>
    </row>
    <row r="37" ht="15.7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pane xSplit="2" ySplit="6" topLeftCell="C7" activePane="bottomRight" state="frozen"/>
      <selection pane="topLeft" activeCell="M6" sqref="M6"/>
      <selection pane="topRight" activeCell="M6" sqref="M6"/>
      <selection pane="bottomLeft" activeCell="M6" sqref="M6"/>
      <selection pane="bottomRight" activeCell="E29" sqref="E29"/>
    </sheetView>
  </sheetViews>
  <sheetFormatPr defaultColWidth="9.140625" defaultRowHeight="12.75"/>
  <cols>
    <col min="1" max="1" width="2.8515625" style="1" customWidth="1"/>
    <col min="2" max="2" width="65.28125" style="1" customWidth="1"/>
    <col min="3" max="5" width="24.00390625" style="1" customWidth="1"/>
    <col min="6" max="6" width="57.003906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ht="15.75">
      <c r="F1" s="9" t="s">
        <v>131</v>
      </c>
    </row>
    <row r="2" spans="1:6" ht="15.75">
      <c r="A2" s="132" t="s">
        <v>82</v>
      </c>
      <c r="B2" s="132"/>
      <c r="C2" s="132"/>
      <c r="D2" s="132"/>
      <c r="E2" s="132"/>
      <c r="F2" s="132"/>
    </row>
    <row r="3" spans="1:6" ht="15.75">
      <c r="A3" s="132" t="s">
        <v>120</v>
      </c>
      <c r="B3" s="132"/>
      <c r="C3" s="132"/>
      <c r="D3" s="132"/>
      <c r="E3" s="132"/>
      <c r="F3" s="132"/>
    </row>
    <row r="4" spans="1:6" ht="15.75">
      <c r="A4" s="132" t="s">
        <v>153</v>
      </c>
      <c r="B4" s="132"/>
      <c r="C4" s="132"/>
      <c r="D4" s="132"/>
      <c r="E4" s="132"/>
      <c r="F4" s="132"/>
    </row>
    <row r="5" spans="1:6" ht="16.5" thickBot="1">
      <c r="A5" s="2"/>
      <c r="B5" s="2"/>
      <c r="C5" s="2"/>
      <c r="D5" s="2"/>
      <c r="E5" s="2"/>
      <c r="F5" s="2"/>
    </row>
    <row r="6" spans="1:6" ht="94.5">
      <c r="A6" s="128"/>
      <c r="B6" s="133"/>
      <c r="C6" s="103" t="s">
        <v>122</v>
      </c>
      <c r="D6" s="103" t="s">
        <v>154</v>
      </c>
      <c r="E6" s="103" t="s">
        <v>155</v>
      </c>
      <c r="F6" s="44"/>
    </row>
    <row r="7" spans="1:9" ht="15.75">
      <c r="A7" s="18" t="s">
        <v>6</v>
      </c>
      <c r="B7" s="45" t="s">
        <v>7</v>
      </c>
      <c r="C7" s="113">
        <v>1139375.6763547251</v>
      </c>
      <c r="D7" s="113">
        <v>1136587.8777629656</v>
      </c>
      <c r="E7" s="114">
        <v>98.95460569372658</v>
      </c>
      <c r="F7" s="46" t="s">
        <v>8</v>
      </c>
      <c r="H7" s="4"/>
      <c r="I7" s="4"/>
    </row>
    <row r="8" spans="1:9" ht="15.75">
      <c r="A8" s="18" t="s">
        <v>9</v>
      </c>
      <c r="B8" s="45" t="s">
        <v>10</v>
      </c>
      <c r="C8" s="113">
        <v>103649.81186002868</v>
      </c>
      <c r="D8" s="113">
        <v>98498.225900408</v>
      </c>
      <c r="E8" s="114">
        <v>180.84631183589875</v>
      </c>
      <c r="F8" s="46" t="s">
        <v>11</v>
      </c>
      <c r="H8" s="4"/>
      <c r="I8" s="4"/>
    </row>
    <row r="9" spans="1:9" ht="15.75">
      <c r="A9" s="18" t="s">
        <v>12</v>
      </c>
      <c r="B9" s="45" t="s">
        <v>13</v>
      </c>
      <c r="C9" s="113">
        <v>4618311.961504759</v>
      </c>
      <c r="D9" s="113">
        <v>4598579.051006984</v>
      </c>
      <c r="E9" s="114">
        <v>103.92726653379832</v>
      </c>
      <c r="F9" s="46" t="s">
        <v>14</v>
      </c>
      <c r="H9" s="4"/>
      <c r="I9" s="4"/>
    </row>
    <row r="10" spans="1:9" ht="47.25">
      <c r="A10" s="18" t="s">
        <v>15</v>
      </c>
      <c r="B10" s="45" t="s">
        <v>16</v>
      </c>
      <c r="C10" s="113">
        <v>1592156.9147943123</v>
      </c>
      <c r="D10" s="113">
        <v>1598308.809006888</v>
      </c>
      <c r="E10" s="114">
        <v>98.24600506339516</v>
      </c>
      <c r="F10" s="46" t="s">
        <v>151</v>
      </c>
      <c r="H10" s="4"/>
      <c r="I10" s="4"/>
    </row>
    <row r="11" spans="1:9" ht="31.5">
      <c r="A11" s="18" t="s">
        <v>17</v>
      </c>
      <c r="B11" s="45" t="s">
        <v>18</v>
      </c>
      <c r="C11" s="113">
        <v>380309.25927338895</v>
      </c>
      <c r="D11" s="113">
        <v>336075.10246658616</v>
      </c>
      <c r="E11" s="114">
        <v>104.07211995250461</v>
      </c>
      <c r="F11" s="46" t="s">
        <v>19</v>
      </c>
      <c r="H11" s="4"/>
      <c r="I11" s="4"/>
    </row>
    <row r="12" spans="1:9" ht="15.75">
      <c r="A12" s="18" t="s">
        <v>20</v>
      </c>
      <c r="B12" s="45" t="s">
        <v>21</v>
      </c>
      <c r="C12" s="113">
        <v>2603248.2418647744</v>
      </c>
      <c r="D12" s="113">
        <v>2581869.3630387085</v>
      </c>
      <c r="E12" s="114">
        <v>115.68909456988285</v>
      </c>
      <c r="F12" s="46" t="s">
        <v>22</v>
      </c>
      <c r="H12" s="4"/>
      <c r="I12" s="4"/>
    </row>
    <row r="13" spans="1:9" ht="47.25">
      <c r="A13" s="18" t="s">
        <v>23</v>
      </c>
      <c r="B13" s="45" t="s">
        <v>24</v>
      </c>
      <c r="C13" s="113">
        <v>5278586.184264454</v>
      </c>
      <c r="D13" s="113">
        <v>5108440.409931461</v>
      </c>
      <c r="E13" s="114">
        <v>106.79736504665844</v>
      </c>
      <c r="F13" s="46" t="s">
        <v>25</v>
      </c>
      <c r="H13" s="4"/>
      <c r="I13" s="4"/>
    </row>
    <row r="14" spans="1:9" ht="15.75">
      <c r="A14" s="18" t="s">
        <v>26</v>
      </c>
      <c r="B14" s="45" t="s">
        <v>27</v>
      </c>
      <c r="C14" s="113">
        <v>2360528.8260471513</v>
      </c>
      <c r="D14" s="113">
        <v>2187631.9911208563</v>
      </c>
      <c r="E14" s="114">
        <v>104.54691028989977</v>
      </c>
      <c r="F14" s="46" t="s">
        <v>28</v>
      </c>
      <c r="H14" s="4"/>
      <c r="I14" s="4"/>
    </row>
    <row r="15" spans="1:9" ht="31.5">
      <c r="A15" s="18" t="s">
        <v>29</v>
      </c>
      <c r="B15" s="45" t="s">
        <v>124</v>
      </c>
      <c r="C15" s="113">
        <v>457267.1731961348</v>
      </c>
      <c r="D15" s="113">
        <v>452822.48056164326</v>
      </c>
      <c r="E15" s="114">
        <v>111.32331390988558</v>
      </c>
      <c r="F15" s="46" t="s">
        <v>135</v>
      </c>
      <c r="H15" s="4"/>
      <c r="I15" s="4"/>
    </row>
    <row r="16" spans="1:9" ht="15.75">
      <c r="A16" s="18" t="s">
        <v>30</v>
      </c>
      <c r="B16" s="45" t="s">
        <v>31</v>
      </c>
      <c r="C16" s="113">
        <v>2636182.551464749</v>
      </c>
      <c r="D16" s="113">
        <v>2618766.141553058</v>
      </c>
      <c r="E16" s="114">
        <v>108.05355739779974</v>
      </c>
      <c r="F16" s="46" t="s">
        <v>32</v>
      </c>
      <c r="H16" s="4"/>
      <c r="I16" s="4"/>
    </row>
    <row r="17" spans="1:9" ht="15.75">
      <c r="A17" s="18" t="s">
        <v>33</v>
      </c>
      <c r="B17" s="45" t="s">
        <v>123</v>
      </c>
      <c r="C17" s="113">
        <v>1768885.55681564</v>
      </c>
      <c r="D17" s="113">
        <v>1633932.7279751115</v>
      </c>
      <c r="E17" s="114">
        <v>106.81691324681279</v>
      </c>
      <c r="F17" s="46" t="s">
        <v>125</v>
      </c>
      <c r="H17" s="4"/>
      <c r="I17" s="4"/>
    </row>
    <row r="18" spans="1:9" ht="15.75">
      <c r="A18" s="18" t="s">
        <v>34</v>
      </c>
      <c r="B18" s="45" t="s">
        <v>35</v>
      </c>
      <c r="C18" s="113">
        <v>3727979.910732226</v>
      </c>
      <c r="D18" s="113">
        <v>3616652.0754554835</v>
      </c>
      <c r="E18" s="114">
        <v>104.95041057925087</v>
      </c>
      <c r="F18" s="46" t="s">
        <v>36</v>
      </c>
      <c r="H18" s="4"/>
      <c r="I18" s="4"/>
    </row>
    <row r="19" spans="1:9" ht="31.5">
      <c r="A19" s="18" t="s">
        <v>37</v>
      </c>
      <c r="B19" s="45" t="s">
        <v>38</v>
      </c>
      <c r="C19" s="113">
        <v>1009493.8107462716</v>
      </c>
      <c r="D19" s="113">
        <v>982588.4226855694</v>
      </c>
      <c r="E19" s="114">
        <v>101.54279797236751</v>
      </c>
      <c r="F19" s="46" t="s">
        <v>39</v>
      </c>
      <c r="H19" s="4"/>
      <c r="I19" s="4"/>
    </row>
    <row r="20" spans="1:9" ht="31.5">
      <c r="A20" s="18" t="s">
        <v>40</v>
      </c>
      <c r="B20" s="45" t="s">
        <v>41</v>
      </c>
      <c r="C20" s="113">
        <v>517282.3180212166</v>
      </c>
      <c r="D20" s="113">
        <v>514104.43631499354</v>
      </c>
      <c r="E20" s="114">
        <v>108.26429682001442</v>
      </c>
      <c r="F20" s="46" t="s">
        <v>42</v>
      </c>
      <c r="H20" s="4"/>
      <c r="I20" s="4"/>
    </row>
    <row r="21" spans="1:9" ht="31.5">
      <c r="A21" s="18" t="s">
        <v>43</v>
      </c>
      <c r="B21" s="45" t="s">
        <v>44</v>
      </c>
      <c r="C21" s="113">
        <v>1827324.494</v>
      </c>
      <c r="D21" s="113">
        <v>1689937.649003705</v>
      </c>
      <c r="E21" s="114">
        <v>99.58401928709196</v>
      </c>
      <c r="F21" s="46" t="s">
        <v>45</v>
      </c>
      <c r="H21" s="4"/>
      <c r="I21" s="4"/>
    </row>
    <row r="22" spans="1:9" ht="15.75">
      <c r="A22" s="18" t="s">
        <v>46</v>
      </c>
      <c r="B22" s="45" t="s">
        <v>47</v>
      </c>
      <c r="C22" s="113">
        <v>2335541.28024595</v>
      </c>
      <c r="D22" s="113">
        <v>2148619.265713252</v>
      </c>
      <c r="E22" s="114">
        <v>98.87914348156434</v>
      </c>
      <c r="F22" s="46" t="s">
        <v>48</v>
      </c>
      <c r="H22" s="4"/>
      <c r="I22" s="4"/>
    </row>
    <row r="23" spans="1:9" ht="15.75">
      <c r="A23" s="18" t="s">
        <v>49</v>
      </c>
      <c r="B23" s="45" t="s">
        <v>50</v>
      </c>
      <c r="C23" s="113">
        <v>1855667.1794013078</v>
      </c>
      <c r="D23" s="113">
        <v>1642961.6685118251</v>
      </c>
      <c r="E23" s="114">
        <v>101.12679556039201</v>
      </c>
      <c r="F23" s="46" t="s">
        <v>51</v>
      </c>
      <c r="H23" s="4"/>
      <c r="I23" s="4"/>
    </row>
    <row r="24" spans="1:9" ht="15.75">
      <c r="A24" s="18" t="s">
        <v>52</v>
      </c>
      <c r="B24" s="45" t="s">
        <v>126</v>
      </c>
      <c r="C24" s="113">
        <v>414333.9528468723</v>
      </c>
      <c r="D24" s="113">
        <v>411369.49955737556</v>
      </c>
      <c r="E24" s="114">
        <v>110.22821199514046</v>
      </c>
      <c r="F24" s="46" t="s">
        <v>150</v>
      </c>
      <c r="H24" s="4"/>
      <c r="I24" s="4"/>
    </row>
    <row r="25" spans="1:9" ht="15.75">
      <c r="A25" s="18" t="s">
        <v>53</v>
      </c>
      <c r="B25" s="45" t="s">
        <v>54</v>
      </c>
      <c r="C25" s="113">
        <v>644289.9121983256</v>
      </c>
      <c r="D25" s="113">
        <v>636766.1188033686</v>
      </c>
      <c r="E25" s="114">
        <v>120.67454510321008</v>
      </c>
      <c r="F25" s="46" t="s">
        <v>55</v>
      </c>
      <c r="H25" s="4"/>
      <c r="I25" s="4"/>
    </row>
    <row r="26" spans="1:9" ht="47.25">
      <c r="A26" s="18" t="s">
        <v>56</v>
      </c>
      <c r="B26" s="45" t="s">
        <v>57</v>
      </c>
      <c r="C26" s="113">
        <v>106233.435</v>
      </c>
      <c r="D26" s="113">
        <v>105285.86223984142</v>
      </c>
      <c r="E26" s="114">
        <v>104.7355317594496</v>
      </c>
      <c r="F26" s="46" t="s">
        <v>58</v>
      </c>
      <c r="H26" s="4"/>
      <c r="I26" s="4"/>
    </row>
    <row r="27" spans="1:9" s="3" customFormat="1" ht="15.75">
      <c r="A27" s="47"/>
      <c r="B27" s="48" t="s">
        <v>83</v>
      </c>
      <c r="C27" s="115">
        <f>SUM(C7:C26)</f>
        <v>35376648.45063228</v>
      </c>
      <c r="D27" s="115">
        <f>SUM(D7:D26)</f>
        <v>34099797.178610094</v>
      </c>
      <c r="E27" s="116">
        <v>105.1</v>
      </c>
      <c r="F27" s="49" t="s">
        <v>84</v>
      </c>
      <c r="H27" s="4"/>
      <c r="I27" s="4"/>
    </row>
    <row r="28" spans="1:6" s="3" customFormat="1" ht="31.5">
      <c r="A28" s="50"/>
      <c r="B28" s="24" t="s">
        <v>149</v>
      </c>
      <c r="C28" s="115">
        <v>5808140</v>
      </c>
      <c r="D28" s="115">
        <v>5565164.02052917</v>
      </c>
      <c r="E28" s="116">
        <v>100.3</v>
      </c>
      <c r="F28" s="26" t="s">
        <v>59</v>
      </c>
    </row>
    <row r="29" spans="1:6" s="7" customFormat="1" ht="16.5" thickBot="1">
      <c r="A29" s="51"/>
      <c r="B29" s="52" t="s">
        <v>60</v>
      </c>
      <c r="C29" s="53">
        <f>C27+C28</f>
        <v>41184788.45063228</v>
      </c>
      <c r="D29" s="53">
        <f>D27+D28</f>
        <v>39664961.19913927</v>
      </c>
      <c r="E29" s="54">
        <v>104.44764302673686</v>
      </c>
      <c r="F29" s="55" t="s">
        <v>61</v>
      </c>
    </row>
    <row r="30" s="6" customFormat="1" ht="15.75"/>
    <row r="31" spans="1:7" s="6" customFormat="1" ht="15.75">
      <c r="A31" s="125" t="s">
        <v>80</v>
      </c>
      <c r="B31" s="125"/>
      <c r="C31" s="125"/>
      <c r="D31" s="125"/>
      <c r="E31" s="125"/>
      <c r="F31" s="125"/>
      <c r="G31" s="125"/>
    </row>
    <row r="32" spans="1:7" ht="15.75">
      <c r="A32" s="125" t="s">
        <v>81</v>
      </c>
      <c r="B32" s="125"/>
      <c r="C32" s="125"/>
      <c r="D32" s="125"/>
      <c r="E32" s="125"/>
      <c r="F32" s="125"/>
      <c r="G32" s="125"/>
    </row>
    <row r="33" ht="15.75">
      <c r="E33" s="4"/>
    </row>
    <row r="34" spans="3:4" ht="15.75">
      <c r="C34" s="4"/>
      <c r="D34" s="4"/>
    </row>
    <row r="35" spans="3:4" ht="15.75">
      <c r="C35" s="4"/>
      <c r="D35" s="4"/>
    </row>
    <row r="36" spans="3:4" ht="15.75">
      <c r="C36" s="4"/>
      <c r="D36" s="4"/>
    </row>
    <row r="37" spans="3:4" ht="15.75">
      <c r="C37" s="4"/>
      <c r="D37" s="4"/>
    </row>
    <row r="38" spans="3:4" ht="15.75">
      <c r="C38" s="4"/>
      <c r="D38" s="4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">
      <pane xSplit="2" ySplit="6" topLeftCell="C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29" sqref="A29:G29"/>
    </sheetView>
  </sheetViews>
  <sheetFormatPr defaultColWidth="9.140625" defaultRowHeight="12.75"/>
  <cols>
    <col min="1" max="1" width="4.7109375" style="1" customWidth="1"/>
    <col min="2" max="2" width="60.8515625" style="1" customWidth="1"/>
    <col min="3" max="5" width="24.57421875" style="1" customWidth="1"/>
    <col min="6" max="6" width="60.8515625" style="1" customWidth="1"/>
    <col min="7" max="16384" width="9.140625" style="1" customWidth="1"/>
  </cols>
  <sheetData>
    <row r="1" ht="15.75">
      <c r="F1" s="9" t="s">
        <v>132</v>
      </c>
    </row>
    <row r="2" spans="1:6" ht="15.75">
      <c r="A2" s="132" t="s">
        <v>85</v>
      </c>
      <c r="B2" s="132"/>
      <c r="C2" s="132"/>
      <c r="D2" s="132"/>
      <c r="E2" s="132"/>
      <c r="F2" s="132"/>
    </row>
    <row r="3" spans="1:6" ht="15.75">
      <c r="A3" s="132" t="s">
        <v>86</v>
      </c>
      <c r="B3" s="132"/>
      <c r="C3" s="132"/>
      <c r="D3" s="132"/>
      <c r="E3" s="132"/>
      <c r="F3" s="132"/>
    </row>
    <row r="4" spans="1:6" ht="15.75">
      <c r="A4" s="132" t="s">
        <v>153</v>
      </c>
      <c r="B4" s="132"/>
      <c r="C4" s="132"/>
      <c r="D4" s="132"/>
      <c r="E4" s="132"/>
      <c r="F4" s="132"/>
    </row>
    <row r="5" spans="1:6" ht="16.5" thickBot="1">
      <c r="A5" s="2"/>
      <c r="B5" s="56"/>
      <c r="C5" s="57"/>
      <c r="D5" s="57"/>
      <c r="E5" s="57"/>
      <c r="F5" s="2"/>
    </row>
    <row r="6" spans="1:6" ht="94.5">
      <c r="A6" s="128"/>
      <c r="B6" s="133"/>
      <c r="C6" s="103" t="s">
        <v>122</v>
      </c>
      <c r="D6" s="103" t="s">
        <v>154</v>
      </c>
      <c r="E6" s="103" t="s">
        <v>155</v>
      </c>
      <c r="F6" s="44"/>
    </row>
    <row r="7" spans="1:6" ht="15.75">
      <c r="A7" s="18" t="s">
        <v>6</v>
      </c>
      <c r="B7" s="45" t="s">
        <v>7</v>
      </c>
      <c r="C7" s="113">
        <v>1963182.4380521304</v>
      </c>
      <c r="D7" s="113">
        <v>1953859.5641430065</v>
      </c>
      <c r="E7" s="114">
        <v>99.8</v>
      </c>
      <c r="F7" s="46" t="s">
        <v>8</v>
      </c>
    </row>
    <row r="8" spans="1:6" ht="15.75">
      <c r="A8" s="18" t="s">
        <v>9</v>
      </c>
      <c r="B8" s="45" t="s">
        <v>10</v>
      </c>
      <c r="C8" s="113">
        <v>193314.27513164186</v>
      </c>
      <c r="D8" s="113">
        <v>184108.83345870653</v>
      </c>
      <c r="E8" s="114">
        <v>180.17141032833592</v>
      </c>
      <c r="F8" s="46" t="s">
        <v>11</v>
      </c>
    </row>
    <row r="9" spans="1:6" ht="15.75">
      <c r="A9" s="18" t="s">
        <v>12</v>
      </c>
      <c r="B9" s="45" t="s">
        <v>13</v>
      </c>
      <c r="C9" s="113">
        <v>13843880.162086116</v>
      </c>
      <c r="D9" s="113">
        <v>13769727.506641835</v>
      </c>
      <c r="E9" s="114">
        <v>102.49957111362215</v>
      </c>
      <c r="F9" s="46" t="s">
        <v>14</v>
      </c>
    </row>
    <row r="10" spans="1:6" ht="47.25">
      <c r="A10" s="18" t="s">
        <v>15</v>
      </c>
      <c r="B10" s="45" t="s">
        <v>16</v>
      </c>
      <c r="C10" s="113">
        <v>3556215.150206194</v>
      </c>
      <c r="D10" s="113">
        <v>3575634.919478497</v>
      </c>
      <c r="E10" s="114">
        <v>97.9</v>
      </c>
      <c r="F10" s="46" t="s">
        <v>151</v>
      </c>
    </row>
    <row r="11" spans="1:6" ht="31.5">
      <c r="A11" s="18" t="s">
        <v>17</v>
      </c>
      <c r="B11" s="45" t="s">
        <v>18</v>
      </c>
      <c r="C11" s="113">
        <v>760697.5578499956</v>
      </c>
      <c r="D11" s="113">
        <v>677589.7036094572</v>
      </c>
      <c r="E11" s="114">
        <v>104.00497287620306</v>
      </c>
      <c r="F11" s="46" t="s">
        <v>19</v>
      </c>
    </row>
    <row r="12" spans="1:6" ht="15.75">
      <c r="A12" s="18" t="s">
        <v>20</v>
      </c>
      <c r="B12" s="45" t="s">
        <v>21</v>
      </c>
      <c r="C12" s="113">
        <v>5766122.455285112</v>
      </c>
      <c r="D12" s="113">
        <v>5737435.735316766</v>
      </c>
      <c r="E12" s="114">
        <v>115.40001305536181</v>
      </c>
      <c r="F12" s="46" t="s">
        <v>22</v>
      </c>
    </row>
    <row r="13" spans="1:6" ht="47.25">
      <c r="A13" s="18" t="s">
        <v>23</v>
      </c>
      <c r="B13" s="45" t="s">
        <v>24</v>
      </c>
      <c r="C13" s="113">
        <v>8087475.888807386</v>
      </c>
      <c r="D13" s="113">
        <v>7836701.442642817</v>
      </c>
      <c r="E13" s="114">
        <v>106.65675880242618</v>
      </c>
      <c r="F13" s="46" t="s">
        <v>25</v>
      </c>
    </row>
    <row r="14" spans="1:6" ht="15.75">
      <c r="A14" s="18" t="s">
        <v>26</v>
      </c>
      <c r="B14" s="45" t="s">
        <v>27</v>
      </c>
      <c r="C14" s="113">
        <v>5043258.661346532</v>
      </c>
      <c r="D14" s="113">
        <v>4688601.241110487</v>
      </c>
      <c r="E14" s="114">
        <v>104.27159564688537</v>
      </c>
      <c r="F14" s="46" t="s">
        <v>28</v>
      </c>
    </row>
    <row r="15" spans="1:6" ht="31.5">
      <c r="A15" s="18" t="s">
        <v>29</v>
      </c>
      <c r="B15" s="45" t="s">
        <v>124</v>
      </c>
      <c r="C15" s="113">
        <v>844320.2856033675</v>
      </c>
      <c r="D15" s="113">
        <v>838451.1277094017</v>
      </c>
      <c r="E15" s="114">
        <v>111.21852568152046</v>
      </c>
      <c r="F15" s="46" t="s">
        <v>135</v>
      </c>
    </row>
    <row r="16" spans="1:6" ht="15.75">
      <c r="A16" s="18" t="s">
        <v>30</v>
      </c>
      <c r="B16" s="45" t="s">
        <v>31</v>
      </c>
      <c r="C16" s="113">
        <v>3903429.225751144</v>
      </c>
      <c r="D16" s="113">
        <v>3881676.580307874</v>
      </c>
      <c r="E16" s="114">
        <v>107.13359811469626</v>
      </c>
      <c r="F16" s="46" t="s">
        <v>32</v>
      </c>
    </row>
    <row r="17" spans="1:6" ht="15.75">
      <c r="A17" s="18" t="s">
        <v>33</v>
      </c>
      <c r="B17" s="45" t="s">
        <v>123</v>
      </c>
      <c r="C17" s="113">
        <v>2214671.4549873252</v>
      </c>
      <c r="D17" s="113">
        <v>2047761.2586982134</v>
      </c>
      <c r="E17" s="114">
        <v>106.36897813831301</v>
      </c>
      <c r="F17" s="46" t="s">
        <v>125</v>
      </c>
    </row>
    <row r="18" spans="1:6" ht="15.75">
      <c r="A18" s="18" t="s">
        <v>34</v>
      </c>
      <c r="B18" s="45" t="s">
        <v>35</v>
      </c>
      <c r="C18" s="113">
        <v>4652574.837433287</v>
      </c>
      <c r="D18" s="113">
        <v>4520879.694800098</v>
      </c>
      <c r="E18" s="114">
        <v>106.58163321721497</v>
      </c>
      <c r="F18" s="46" t="s">
        <v>36</v>
      </c>
    </row>
    <row r="19" spans="1:6" ht="31.5">
      <c r="A19" s="18" t="s">
        <v>37</v>
      </c>
      <c r="B19" s="45" t="s">
        <v>38</v>
      </c>
      <c r="C19" s="113">
        <v>1612378.456186616</v>
      </c>
      <c r="D19" s="113">
        <v>1578619.9076939002</v>
      </c>
      <c r="E19" s="114">
        <v>100.68007800222547</v>
      </c>
      <c r="F19" s="46" t="s">
        <v>39</v>
      </c>
    </row>
    <row r="20" spans="1:6" ht="31.5">
      <c r="A20" s="18" t="s">
        <v>40</v>
      </c>
      <c r="B20" s="45" t="s">
        <v>41</v>
      </c>
      <c r="C20" s="113">
        <v>990239.6673509623</v>
      </c>
      <c r="D20" s="113">
        <v>981407.0043121529</v>
      </c>
      <c r="E20" s="114">
        <v>105.9226775847699</v>
      </c>
      <c r="F20" s="46" t="s">
        <v>42</v>
      </c>
    </row>
    <row r="21" spans="1:6" ht="31.5">
      <c r="A21" s="18" t="s">
        <v>43</v>
      </c>
      <c r="B21" s="45" t="s">
        <v>44</v>
      </c>
      <c r="C21" s="113">
        <v>2753872</v>
      </c>
      <c r="D21" s="113">
        <v>2552775.9048394333</v>
      </c>
      <c r="E21" s="114">
        <v>99.5</v>
      </c>
      <c r="F21" s="46" t="s">
        <v>45</v>
      </c>
    </row>
    <row r="22" spans="1:6" ht="15.75">
      <c r="A22" s="18" t="s">
        <v>46</v>
      </c>
      <c r="B22" s="45" t="s">
        <v>47</v>
      </c>
      <c r="C22" s="113">
        <v>3179075.7998191332</v>
      </c>
      <c r="D22" s="113">
        <v>2927274.2039690088</v>
      </c>
      <c r="E22" s="114">
        <v>98.79999999999998</v>
      </c>
      <c r="F22" s="46" t="s">
        <v>48</v>
      </c>
    </row>
    <row r="23" spans="1:6" ht="15.75">
      <c r="A23" s="18" t="s">
        <v>49</v>
      </c>
      <c r="B23" s="45" t="s">
        <v>50</v>
      </c>
      <c r="C23" s="113">
        <v>2848094.263774831</v>
      </c>
      <c r="D23" s="113">
        <v>2545618.6051415736</v>
      </c>
      <c r="E23" s="114">
        <v>100.42368977871557</v>
      </c>
      <c r="F23" s="46" t="s">
        <v>51</v>
      </c>
    </row>
    <row r="24" spans="1:6" ht="15.75">
      <c r="A24" s="18" t="s">
        <v>52</v>
      </c>
      <c r="B24" s="45" t="s">
        <v>126</v>
      </c>
      <c r="C24" s="113">
        <v>764131.6681983676</v>
      </c>
      <c r="D24" s="113">
        <v>756419.846522232</v>
      </c>
      <c r="E24" s="114">
        <v>108.44069867680946</v>
      </c>
      <c r="F24" s="46" t="s">
        <v>150</v>
      </c>
    </row>
    <row r="25" spans="1:6" ht="15.75">
      <c r="A25" s="18" t="s">
        <v>53</v>
      </c>
      <c r="B25" s="45" t="s">
        <v>54</v>
      </c>
      <c r="C25" s="113">
        <v>1081214.6466468596</v>
      </c>
      <c r="D25" s="113">
        <v>1071570.5120385129</v>
      </c>
      <c r="E25" s="114">
        <v>120.81679307294073</v>
      </c>
      <c r="F25" s="46" t="s">
        <v>55</v>
      </c>
    </row>
    <row r="26" spans="1:6" ht="47.25">
      <c r="A26" s="18" t="s">
        <v>56</v>
      </c>
      <c r="B26" s="45" t="s">
        <v>57</v>
      </c>
      <c r="C26" s="113">
        <v>106233.435</v>
      </c>
      <c r="D26" s="113">
        <v>105285.86223984142</v>
      </c>
      <c r="E26" s="114">
        <v>104.7355317594496</v>
      </c>
      <c r="F26" s="46" t="s">
        <v>58</v>
      </c>
    </row>
    <row r="27" spans="1:6" s="7" customFormat="1" ht="16.5" thickBot="1">
      <c r="A27" s="51"/>
      <c r="B27" s="58" t="s">
        <v>87</v>
      </c>
      <c r="C27" s="53">
        <f>SUM(C7:C26)</f>
        <v>64164382.329517</v>
      </c>
      <c r="D27" s="53">
        <f>SUM(D7:D26)</f>
        <v>62231399.45467382</v>
      </c>
      <c r="E27" s="54">
        <v>104.76600297937438</v>
      </c>
      <c r="F27" s="59" t="s">
        <v>88</v>
      </c>
    </row>
    <row r="28" spans="3:5" ht="15.75">
      <c r="C28" s="4"/>
      <c r="D28" s="4"/>
      <c r="E28" s="5"/>
    </row>
    <row r="29" spans="1:7" ht="15.75">
      <c r="A29" s="125" t="s">
        <v>80</v>
      </c>
      <c r="B29" s="125"/>
      <c r="C29" s="125"/>
      <c r="D29" s="125"/>
      <c r="E29" s="125"/>
      <c r="F29" s="125"/>
      <c r="G29" s="125"/>
    </row>
    <row r="30" spans="1:7" ht="15.75">
      <c r="A30" s="125" t="s">
        <v>81</v>
      </c>
      <c r="B30" s="125"/>
      <c r="C30" s="125"/>
      <c r="D30" s="125"/>
      <c r="E30" s="125"/>
      <c r="F30" s="125"/>
      <c r="G30" s="125"/>
    </row>
    <row r="31" ht="15.75">
      <c r="D31" s="4"/>
    </row>
    <row r="32" spans="3:5" ht="15.75">
      <c r="C32" s="4"/>
      <c r="E32" s="5"/>
    </row>
    <row r="33" spans="3:5" ht="15.7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100" zoomScalePageLayoutView="0" workbookViewId="0" topLeftCell="A1">
      <pane xSplit="2" ySplit="6" topLeftCell="C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29" sqref="A29:G29"/>
    </sheetView>
  </sheetViews>
  <sheetFormatPr defaultColWidth="9.140625" defaultRowHeight="12.75"/>
  <cols>
    <col min="1" max="1" width="4.7109375" style="1" customWidth="1"/>
    <col min="2" max="2" width="61.57421875" style="1" customWidth="1"/>
    <col min="3" max="5" width="24.57421875" style="1" customWidth="1"/>
    <col min="6" max="6" width="61.57421875" style="1" customWidth="1"/>
    <col min="7" max="16384" width="9.140625" style="1" customWidth="1"/>
  </cols>
  <sheetData>
    <row r="1" ht="15.75">
      <c r="F1" s="9" t="s">
        <v>133</v>
      </c>
    </row>
    <row r="2" spans="1:6" ht="15.75">
      <c r="A2" s="132" t="s">
        <v>89</v>
      </c>
      <c r="B2" s="132"/>
      <c r="C2" s="132"/>
      <c r="D2" s="132"/>
      <c r="E2" s="132"/>
      <c r="F2" s="132"/>
    </row>
    <row r="3" spans="1:6" ht="15.75">
      <c r="A3" s="132" t="s">
        <v>90</v>
      </c>
      <c r="B3" s="132"/>
      <c r="C3" s="132"/>
      <c r="D3" s="132"/>
      <c r="E3" s="132"/>
      <c r="F3" s="132"/>
    </row>
    <row r="4" spans="1:6" ht="15.75">
      <c r="A4" s="132" t="s">
        <v>153</v>
      </c>
      <c r="B4" s="132"/>
      <c r="C4" s="132"/>
      <c r="D4" s="132"/>
      <c r="E4" s="132"/>
      <c r="F4" s="132"/>
    </row>
    <row r="5" spans="1:6" ht="16.5" thickBot="1">
      <c r="A5" s="2"/>
      <c r="B5" s="2"/>
      <c r="C5" s="100"/>
      <c r="D5" s="100"/>
      <c r="E5" s="100"/>
      <c r="F5" s="2"/>
    </row>
    <row r="6" spans="1:6" ht="94.5">
      <c r="A6" s="128"/>
      <c r="B6" s="133"/>
      <c r="C6" s="103" t="s">
        <v>122</v>
      </c>
      <c r="D6" s="103" t="s">
        <v>154</v>
      </c>
      <c r="E6" s="103" t="s">
        <v>156</v>
      </c>
      <c r="F6" s="44"/>
    </row>
    <row r="7" spans="1:6" ht="15.75">
      <c r="A7" s="18" t="s">
        <v>6</v>
      </c>
      <c r="B7" s="45" t="s">
        <v>7</v>
      </c>
      <c r="C7" s="113">
        <v>823806.7616974053</v>
      </c>
      <c r="D7" s="113">
        <v>817271.6863800408</v>
      </c>
      <c r="E7" s="114">
        <v>101</v>
      </c>
      <c r="F7" s="46" t="s">
        <v>8</v>
      </c>
    </row>
    <row r="8" spans="1:6" ht="15.75">
      <c r="A8" s="18" t="s">
        <v>9</v>
      </c>
      <c r="B8" s="45" t="s">
        <v>10</v>
      </c>
      <c r="C8" s="113">
        <v>89664.46327161317</v>
      </c>
      <c r="D8" s="113">
        <v>85610.60755829854</v>
      </c>
      <c r="E8" s="114">
        <v>179.40111598001286</v>
      </c>
      <c r="F8" s="46" t="s">
        <v>11</v>
      </c>
    </row>
    <row r="9" spans="1:6" ht="15.75">
      <c r="A9" s="18" t="s">
        <v>12</v>
      </c>
      <c r="B9" s="45" t="s">
        <v>13</v>
      </c>
      <c r="C9" s="113">
        <v>9225568.200581357</v>
      </c>
      <c r="D9" s="113">
        <v>9171148.455634851</v>
      </c>
      <c r="E9" s="114">
        <v>101.79836323050917</v>
      </c>
      <c r="F9" s="46" t="s">
        <v>14</v>
      </c>
    </row>
    <row r="10" spans="1:6" ht="47.25">
      <c r="A10" s="18" t="s">
        <v>15</v>
      </c>
      <c r="B10" s="45" t="s">
        <v>16</v>
      </c>
      <c r="C10" s="113">
        <v>1964058.2354118815</v>
      </c>
      <c r="D10" s="113">
        <v>1977326.110471609</v>
      </c>
      <c r="E10" s="114">
        <v>97.62209390941668</v>
      </c>
      <c r="F10" s="46" t="s">
        <v>151</v>
      </c>
    </row>
    <row r="11" spans="1:6" ht="31.5">
      <c r="A11" s="18" t="s">
        <v>17</v>
      </c>
      <c r="B11" s="45" t="s">
        <v>18</v>
      </c>
      <c r="C11" s="113">
        <v>380388.2985766066</v>
      </c>
      <c r="D11" s="113">
        <v>341514.6011428711</v>
      </c>
      <c r="E11" s="114">
        <v>103.9389798233276</v>
      </c>
      <c r="F11" s="46" t="s">
        <v>19</v>
      </c>
    </row>
    <row r="12" spans="1:6" ht="15.75">
      <c r="A12" s="18" t="s">
        <v>20</v>
      </c>
      <c r="B12" s="45" t="s">
        <v>21</v>
      </c>
      <c r="C12" s="113">
        <v>3162874.213420338</v>
      </c>
      <c r="D12" s="113">
        <v>3155566.372278058</v>
      </c>
      <c r="E12" s="114">
        <v>115.164560342868</v>
      </c>
      <c r="F12" s="46" t="s">
        <v>22</v>
      </c>
    </row>
    <row r="13" spans="1:6" ht="47.25">
      <c r="A13" s="18" t="s">
        <v>23</v>
      </c>
      <c r="B13" s="45" t="s">
        <v>24</v>
      </c>
      <c r="C13" s="113">
        <v>2808889.704542932</v>
      </c>
      <c r="D13" s="113">
        <v>2728261.032711356</v>
      </c>
      <c r="E13" s="114">
        <v>106.39447856256785</v>
      </c>
      <c r="F13" s="46" t="s">
        <v>25</v>
      </c>
    </row>
    <row r="14" spans="1:6" ht="15.75">
      <c r="A14" s="18" t="s">
        <v>26</v>
      </c>
      <c r="B14" s="45" t="s">
        <v>27</v>
      </c>
      <c r="C14" s="113">
        <v>2682729.835299381</v>
      </c>
      <c r="D14" s="113">
        <v>2500969.2499896307</v>
      </c>
      <c r="E14" s="114">
        <v>104.03196034085045</v>
      </c>
      <c r="F14" s="46" t="s">
        <v>28</v>
      </c>
    </row>
    <row r="15" spans="1:6" ht="31.5">
      <c r="A15" s="18" t="s">
        <v>29</v>
      </c>
      <c r="B15" s="45" t="s">
        <v>124</v>
      </c>
      <c r="C15" s="113">
        <v>387053.1124072327</v>
      </c>
      <c r="D15" s="113">
        <v>385628.6471477584</v>
      </c>
      <c r="E15" s="114">
        <v>111.09573018763446</v>
      </c>
      <c r="F15" s="46" t="s">
        <v>135</v>
      </c>
    </row>
    <row r="16" spans="1:6" ht="15.75">
      <c r="A16" s="18" t="s">
        <v>30</v>
      </c>
      <c r="B16" s="45" t="s">
        <v>31</v>
      </c>
      <c r="C16" s="113">
        <v>1267246.6742863948</v>
      </c>
      <c r="D16" s="113">
        <v>1262910.438754816</v>
      </c>
      <c r="E16" s="114">
        <v>105.2750275083608</v>
      </c>
      <c r="F16" s="46" t="s">
        <v>32</v>
      </c>
    </row>
    <row r="17" spans="1:6" ht="15.75">
      <c r="A17" s="18" t="s">
        <v>33</v>
      </c>
      <c r="B17" s="45" t="s">
        <v>123</v>
      </c>
      <c r="C17" s="113">
        <v>445785.8981716851</v>
      </c>
      <c r="D17" s="113">
        <v>413828.5307231019</v>
      </c>
      <c r="E17" s="114">
        <v>104.636483268814</v>
      </c>
      <c r="F17" s="46" t="s">
        <v>125</v>
      </c>
    </row>
    <row r="18" spans="1:6" ht="15.75">
      <c r="A18" s="18" t="s">
        <v>34</v>
      </c>
      <c r="B18" s="45" t="s">
        <v>35</v>
      </c>
      <c r="C18" s="113">
        <v>924594.926701061</v>
      </c>
      <c r="D18" s="113">
        <v>904227.6193446149</v>
      </c>
      <c r="E18" s="114">
        <v>113.6466760467064</v>
      </c>
      <c r="F18" s="46" t="s">
        <v>36</v>
      </c>
    </row>
    <row r="19" spans="1:6" ht="31.5">
      <c r="A19" s="18" t="s">
        <v>37</v>
      </c>
      <c r="B19" s="45" t="s">
        <v>38</v>
      </c>
      <c r="C19" s="113">
        <v>602884.6454403445</v>
      </c>
      <c r="D19" s="113">
        <v>596031.4850083308</v>
      </c>
      <c r="E19" s="114">
        <v>99.28940168178781</v>
      </c>
      <c r="F19" s="46" t="s">
        <v>39</v>
      </c>
    </row>
    <row r="20" spans="1:6" ht="31.5">
      <c r="A20" s="18" t="s">
        <v>40</v>
      </c>
      <c r="B20" s="45" t="s">
        <v>41</v>
      </c>
      <c r="C20" s="113">
        <v>472957.3493297457</v>
      </c>
      <c r="D20" s="113">
        <v>467302.5679971593</v>
      </c>
      <c r="E20" s="114">
        <v>103.46083554997989</v>
      </c>
      <c r="F20" s="46" t="s">
        <v>42</v>
      </c>
    </row>
    <row r="21" spans="1:6" ht="31.5">
      <c r="A21" s="18" t="s">
        <v>43</v>
      </c>
      <c r="B21" s="45" t="s">
        <v>44</v>
      </c>
      <c r="C21" s="113">
        <v>926547.5059999999</v>
      </c>
      <c r="D21" s="113">
        <v>862838.2558357284</v>
      </c>
      <c r="E21" s="114">
        <v>99.33585160149741</v>
      </c>
      <c r="F21" s="46" t="s">
        <v>45</v>
      </c>
    </row>
    <row r="22" spans="1:6" ht="15.75">
      <c r="A22" s="18" t="s">
        <v>46</v>
      </c>
      <c r="B22" s="45" t="s">
        <v>47</v>
      </c>
      <c r="C22" s="113">
        <v>843534.5195731831</v>
      </c>
      <c r="D22" s="113">
        <v>778654.9382557564</v>
      </c>
      <c r="E22" s="114">
        <v>98.58226728853657</v>
      </c>
      <c r="F22" s="46" t="s">
        <v>48</v>
      </c>
    </row>
    <row r="23" spans="1:6" ht="15.75">
      <c r="A23" s="18" t="s">
        <v>49</v>
      </c>
      <c r="B23" s="45" t="s">
        <v>50</v>
      </c>
      <c r="C23" s="113">
        <v>992427.0843735231</v>
      </c>
      <c r="D23" s="113">
        <v>902656.9366297484</v>
      </c>
      <c r="E23" s="114">
        <v>99.16871837141939</v>
      </c>
      <c r="F23" s="46" t="s">
        <v>51</v>
      </c>
    </row>
    <row r="24" spans="1:6" ht="15.75">
      <c r="A24" s="18" t="s">
        <v>52</v>
      </c>
      <c r="B24" s="45" t="s">
        <v>126</v>
      </c>
      <c r="C24" s="113">
        <v>349797.7153514953</v>
      </c>
      <c r="D24" s="113">
        <v>345050.3469648565</v>
      </c>
      <c r="E24" s="114">
        <v>106.38394522233669</v>
      </c>
      <c r="F24" s="46" t="s">
        <v>150</v>
      </c>
    </row>
    <row r="25" spans="1:6" ht="15.75">
      <c r="A25" s="18" t="s">
        <v>53</v>
      </c>
      <c r="B25" s="45" t="s">
        <v>54</v>
      </c>
      <c r="C25" s="113">
        <v>436924.73444853397</v>
      </c>
      <c r="D25" s="113">
        <v>434804.3932351442</v>
      </c>
      <c r="E25" s="114">
        <v>121.02571984980794</v>
      </c>
      <c r="F25" s="46" t="s">
        <v>55</v>
      </c>
    </row>
    <row r="26" spans="1:6" ht="47.25">
      <c r="A26" s="18" t="s">
        <v>56</v>
      </c>
      <c r="B26" s="45" t="s">
        <v>57</v>
      </c>
      <c r="C26" s="113">
        <v>0</v>
      </c>
      <c r="D26" s="113">
        <v>0</v>
      </c>
      <c r="E26" s="114"/>
      <c r="F26" s="46" t="s">
        <v>58</v>
      </c>
    </row>
    <row r="27" spans="1:9" s="7" customFormat="1" ht="16.5" thickBot="1">
      <c r="A27" s="51"/>
      <c r="B27" s="58" t="s">
        <v>91</v>
      </c>
      <c r="C27" s="53">
        <f>SUM(C7:C26)</f>
        <v>28787733.878884714</v>
      </c>
      <c r="D27" s="53">
        <f>SUM(D7:D26)</f>
        <v>28131602.27606373</v>
      </c>
      <c r="E27" s="54">
        <v>104.30463019370262</v>
      </c>
      <c r="F27" s="55" t="s">
        <v>92</v>
      </c>
      <c r="I27" s="1"/>
    </row>
    <row r="28" spans="3:4" ht="15.75">
      <c r="C28" s="4"/>
      <c r="D28" s="4"/>
    </row>
    <row r="29" spans="1:7" ht="15.75">
      <c r="A29" s="125" t="s">
        <v>80</v>
      </c>
      <c r="B29" s="125"/>
      <c r="C29" s="125"/>
      <c r="D29" s="125"/>
      <c r="E29" s="125"/>
      <c r="F29" s="125"/>
      <c r="G29" s="125"/>
    </row>
    <row r="30" spans="1:7" ht="15.75">
      <c r="A30" s="125" t="s">
        <v>81</v>
      </c>
      <c r="B30" s="125"/>
      <c r="C30" s="125"/>
      <c r="D30" s="125"/>
      <c r="E30" s="125"/>
      <c r="F30" s="125"/>
      <c r="G30" s="125"/>
    </row>
    <row r="33" spans="3:4" ht="15.75">
      <c r="C33" s="4"/>
      <c r="D33" s="4"/>
    </row>
    <row r="35" ht="15.7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P34"/>
  <sheetViews>
    <sheetView zoomScaleSheetLayoutView="50" workbookViewId="0" topLeftCell="A1">
      <pane xSplit="1" ySplit="6" topLeftCell="B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84.8515625" defaultRowHeight="12.75"/>
  <cols>
    <col min="1" max="1" width="45.7109375" style="60" customWidth="1"/>
    <col min="2" max="2" width="23.421875" style="60" customWidth="1"/>
    <col min="3" max="3" width="23.7109375" style="60" customWidth="1"/>
    <col min="4" max="4" width="24.421875" style="60" customWidth="1"/>
    <col min="5" max="5" width="45.57421875" style="60" customWidth="1"/>
    <col min="6" max="6" width="6.7109375" style="60" bestFit="1" customWidth="1"/>
    <col min="7" max="11" width="11.421875" style="61" customWidth="1"/>
    <col min="12" max="12" width="17.28125" style="61" bestFit="1" customWidth="1"/>
    <col min="13" max="42" width="11.421875" style="61" customWidth="1"/>
    <col min="43" max="255" width="11.421875" style="60" customWidth="1"/>
    <col min="256" max="16384" width="84.8515625" style="60" customWidth="1"/>
  </cols>
  <sheetData>
    <row r="1" ht="15.75">
      <c r="E1" s="9" t="s">
        <v>134</v>
      </c>
    </row>
    <row r="2" spans="1:42" s="64" customFormat="1" ht="15.75">
      <c r="A2" s="62" t="s">
        <v>93</v>
      </c>
      <c r="B2" s="63"/>
      <c r="C2" s="63"/>
      <c r="D2" s="63"/>
      <c r="E2" s="63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64" customFormat="1" ht="15.75">
      <c r="A3" s="62" t="s">
        <v>94</v>
      </c>
      <c r="B3" s="63"/>
      <c r="C3" s="63"/>
      <c r="D3" s="63"/>
      <c r="E3" s="6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s="64" customFormat="1" ht="15.75">
      <c r="A4" s="62" t="s">
        <v>153</v>
      </c>
      <c r="B4" s="63"/>
      <c r="C4" s="63"/>
      <c r="D4" s="63"/>
      <c r="E4" s="6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5" ht="16.5" thickBot="1">
      <c r="A5" s="66"/>
      <c r="B5" s="67"/>
      <c r="C5" s="67"/>
      <c r="D5" s="68"/>
      <c r="E5" s="2"/>
    </row>
    <row r="6" spans="1:5" ht="94.5">
      <c r="A6" s="69"/>
      <c r="B6" s="103" t="s">
        <v>122</v>
      </c>
      <c r="C6" s="103" t="s">
        <v>154</v>
      </c>
      <c r="D6" s="103" t="s">
        <v>155</v>
      </c>
      <c r="E6" s="70"/>
    </row>
    <row r="7" spans="1:42" s="64" customFormat="1" ht="15.75">
      <c r="A7" s="71" t="s">
        <v>128</v>
      </c>
      <c r="B7" s="108">
        <f>B8+B13+B14</f>
        <v>43909277.15861968</v>
      </c>
      <c r="C7" s="108">
        <f>C8+C13+C14</f>
        <v>42145118.83290452</v>
      </c>
      <c r="D7" s="109">
        <v>101.86511848977943</v>
      </c>
      <c r="E7" s="72" t="s">
        <v>64</v>
      </c>
      <c r="F7" s="73"/>
      <c r="G7" s="65"/>
      <c r="H7" s="74"/>
      <c r="I7" s="65"/>
      <c r="J7" s="75"/>
      <c r="K7" s="75"/>
      <c r="L7" s="7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12" ht="31.5">
      <c r="A8" s="76" t="s">
        <v>65</v>
      </c>
      <c r="B8" s="110">
        <f>B9+B10+B11-B12</f>
        <v>35833534.97390748</v>
      </c>
      <c r="C8" s="110">
        <f>C9+C10+C11-C12</f>
        <v>35073195.07853851</v>
      </c>
      <c r="D8" s="111">
        <v>101.7244385235158</v>
      </c>
      <c r="E8" s="77" t="s">
        <v>66</v>
      </c>
      <c r="F8" s="73"/>
      <c r="H8" s="74"/>
      <c r="J8" s="75"/>
      <c r="K8" s="75"/>
      <c r="L8" s="75"/>
    </row>
    <row r="9" spans="1:12" ht="15.75">
      <c r="A9" s="78" t="s">
        <v>95</v>
      </c>
      <c r="B9" s="110">
        <v>24715170.192237116</v>
      </c>
      <c r="C9" s="110">
        <v>23959980.209813852</v>
      </c>
      <c r="D9" s="111">
        <v>99.95259397857087</v>
      </c>
      <c r="E9" s="79" t="s">
        <v>96</v>
      </c>
      <c r="F9" s="73"/>
      <c r="H9" s="74"/>
      <c r="J9" s="75"/>
      <c r="K9" s="75"/>
      <c r="L9" s="75"/>
    </row>
    <row r="10" spans="1:12" ht="15.75">
      <c r="A10" s="78" t="s">
        <v>97</v>
      </c>
      <c r="B10" s="110">
        <v>11022002.624870371</v>
      </c>
      <c r="C10" s="110">
        <v>10922125.852284355</v>
      </c>
      <c r="D10" s="111">
        <v>106.66351429525065</v>
      </c>
      <c r="E10" s="79" t="s">
        <v>98</v>
      </c>
      <c r="F10" s="73"/>
      <c r="H10" s="74"/>
      <c r="J10" s="75"/>
      <c r="K10" s="75"/>
      <c r="L10" s="75"/>
    </row>
    <row r="11" spans="1:12" ht="31.5">
      <c r="A11" s="78" t="s">
        <v>99</v>
      </c>
      <c r="B11" s="110">
        <v>1201558.10645556</v>
      </c>
      <c r="C11" s="110">
        <v>1163797.6662633487</v>
      </c>
      <c r="D11" s="111">
        <v>104.02289907953796</v>
      </c>
      <c r="E11" s="79" t="s">
        <v>100</v>
      </c>
      <c r="F11" s="101"/>
      <c r="H11" s="74"/>
      <c r="J11" s="75"/>
      <c r="K11" s="75"/>
      <c r="L11" s="75"/>
    </row>
    <row r="12" spans="1:12" ht="47.25">
      <c r="A12" s="78" t="s">
        <v>101</v>
      </c>
      <c r="B12" s="110">
        <v>1105195.9496555598</v>
      </c>
      <c r="C12" s="110">
        <v>972708.6498230469</v>
      </c>
      <c r="D12" s="111">
        <v>114.2619217643762</v>
      </c>
      <c r="E12" s="79" t="s">
        <v>102</v>
      </c>
      <c r="F12" s="73"/>
      <c r="H12" s="74"/>
      <c r="J12" s="75"/>
      <c r="K12" s="75"/>
      <c r="L12" s="75"/>
    </row>
    <row r="13" spans="1:12" ht="31.5">
      <c r="A13" s="80" t="s">
        <v>103</v>
      </c>
      <c r="B13" s="110">
        <v>7506494.139775842</v>
      </c>
      <c r="C13" s="110">
        <v>6548087.80030622</v>
      </c>
      <c r="D13" s="111">
        <v>100.59663932861562</v>
      </c>
      <c r="E13" s="77" t="s">
        <v>104</v>
      </c>
      <c r="F13" s="73"/>
      <c r="H13" s="74"/>
      <c r="J13" s="75"/>
      <c r="K13" s="75"/>
      <c r="L13" s="75"/>
    </row>
    <row r="14" spans="1:12" ht="47.25">
      <c r="A14" s="80" t="s">
        <v>105</v>
      </c>
      <c r="B14" s="110">
        <v>569248.0449363603</v>
      </c>
      <c r="C14" s="110">
        <v>523835.954059793</v>
      </c>
      <c r="D14" s="111">
        <v>135.85959132891844</v>
      </c>
      <c r="E14" s="77" t="s">
        <v>106</v>
      </c>
      <c r="F14" s="73"/>
      <c r="H14" s="74"/>
      <c r="J14" s="75"/>
      <c r="K14" s="75"/>
      <c r="L14" s="75"/>
    </row>
    <row r="15" spans="1:42" s="64" customFormat="1" ht="15.75">
      <c r="A15" s="81" t="s">
        <v>68</v>
      </c>
      <c r="B15" s="108">
        <f>B16+B20</f>
        <v>7795858.10063171</v>
      </c>
      <c r="C15" s="108">
        <f>C16+C20</f>
        <v>7871775.113447173</v>
      </c>
      <c r="D15" s="109"/>
      <c r="E15" s="82" t="s">
        <v>107</v>
      </c>
      <c r="F15" s="73"/>
      <c r="G15" s="65"/>
      <c r="H15" s="74"/>
      <c r="I15" s="65"/>
      <c r="J15" s="75"/>
      <c r="K15" s="75"/>
      <c r="L15" s="7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12" ht="15.75">
      <c r="A16" s="76" t="s">
        <v>70</v>
      </c>
      <c r="B16" s="110">
        <f>SUM(B17:B19)</f>
        <v>8487289.1006317</v>
      </c>
      <c r="C16" s="110">
        <f>SUM(C17:C19)</f>
        <v>8583685.863990106</v>
      </c>
      <c r="D16" s="111">
        <v>111.32810641163383</v>
      </c>
      <c r="E16" s="77" t="s">
        <v>71</v>
      </c>
      <c r="F16" s="73"/>
      <c r="H16" s="74"/>
      <c r="J16" s="75"/>
      <c r="K16" s="75"/>
      <c r="L16" s="75"/>
    </row>
    <row r="17" spans="1:12" ht="15.75">
      <c r="A17" s="83" t="s">
        <v>108</v>
      </c>
      <c r="B17" s="110">
        <v>5311572.021</v>
      </c>
      <c r="C17" s="110">
        <v>5376085.041497976</v>
      </c>
      <c r="D17" s="111">
        <v>114.87002358197446</v>
      </c>
      <c r="E17" s="84" t="s">
        <v>22</v>
      </c>
      <c r="F17" s="73"/>
      <c r="H17" s="74"/>
      <c r="J17" s="75"/>
      <c r="K17" s="75"/>
      <c r="L17" s="75"/>
    </row>
    <row r="18" spans="1:12" ht="15.75">
      <c r="A18" s="83" t="s">
        <v>109</v>
      </c>
      <c r="B18" s="110">
        <v>2825437.741</v>
      </c>
      <c r="C18" s="110">
        <v>2865531.1558596105</v>
      </c>
      <c r="D18" s="111">
        <v>106.71130028038877</v>
      </c>
      <c r="E18" s="84" t="s">
        <v>110</v>
      </c>
      <c r="F18" s="73"/>
      <c r="H18" s="74"/>
      <c r="J18" s="75"/>
      <c r="K18" s="75"/>
      <c r="L18" s="75"/>
    </row>
    <row r="19" spans="1:12" ht="15.75">
      <c r="A19" s="78" t="s">
        <v>111</v>
      </c>
      <c r="B19" s="110">
        <v>350279.3386316999</v>
      </c>
      <c r="C19" s="110">
        <v>342069.6666325194</v>
      </c>
      <c r="D19" s="111">
        <v>99.20772208145314</v>
      </c>
      <c r="E19" s="84" t="s">
        <v>112</v>
      </c>
      <c r="F19" s="73"/>
      <c r="H19" s="74"/>
      <c r="J19" s="75"/>
      <c r="K19" s="75"/>
      <c r="L19" s="75"/>
    </row>
    <row r="20" spans="1:12" ht="15.75">
      <c r="A20" s="76" t="s">
        <v>72</v>
      </c>
      <c r="B20" s="110">
        <v>-691430.999999991</v>
      </c>
      <c r="C20" s="110">
        <v>-711910.750542933</v>
      </c>
      <c r="D20" s="109" t="s">
        <v>129</v>
      </c>
      <c r="E20" s="77" t="s">
        <v>73</v>
      </c>
      <c r="F20" s="73"/>
      <c r="H20" s="74"/>
      <c r="J20" s="75"/>
      <c r="K20" s="75"/>
      <c r="L20" s="75"/>
    </row>
    <row r="21" spans="1:42" s="64" customFormat="1" ht="15.75">
      <c r="A21" s="85" t="s">
        <v>74</v>
      </c>
      <c r="B21" s="112">
        <f>B22-B25</f>
        <v>-10520346.811950188</v>
      </c>
      <c r="C21" s="112">
        <f>C22-C25</f>
        <v>-10351932.471999811</v>
      </c>
      <c r="D21" s="109" t="s">
        <v>129</v>
      </c>
      <c r="E21" s="86" t="s">
        <v>75</v>
      </c>
      <c r="F21" s="73"/>
      <c r="G21" s="65"/>
      <c r="H21" s="74"/>
      <c r="I21" s="65"/>
      <c r="J21" s="75"/>
      <c r="K21" s="75"/>
      <c r="L21" s="7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12" ht="15.75">
      <c r="A22" s="76" t="s">
        <v>76</v>
      </c>
      <c r="B22" s="110">
        <f>SUM(B23:B24)</f>
        <v>15205162.521671414</v>
      </c>
      <c r="C22" s="110">
        <f>SUM(C23:C24)</f>
        <v>15086396.825356932</v>
      </c>
      <c r="D22" s="111">
        <v>109.51299517562066</v>
      </c>
      <c r="E22" s="87" t="s">
        <v>77</v>
      </c>
      <c r="H22" s="74"/>
      <c r="J22" s="75"/>
      <c r="K22" s="75"/>
      <c r="L22" s="75"/>
    </row>
    <row r="23" spans="1:12" ht="15.75">
      <c r="A23" s="83" t="s">
        <v>113</v>
      </c>
      <c r="B23" s="110">
        <v>9244818.751260303</v>
      </c>
      <c r="C23" s="110">
        <v>9380840.944962256</v>
      </c>
      <c r="D23" s="111">
        <v>109.25670494915467</v>
      </c>
      <c r="E23" s="84" t="s">
        <v>114</v>
      </c>
      <c r="F23" s="73"/>
      <c r="H23" s="74"/>
      <c r="J23" s="75"/>
      <c r="K23" s="75"/>
      <c r="L23" s="75"/>
    </row>
    <row r="24" spans="1:12" ht="15.75">
      <c r="A24" s="83" t="s">
        <v>115</v>
      </c>
      <c r="B24" s="110">
        <v>5960343.770411111</v>
      </c>
      <c r="C24" s="110">
        <v>5705555.880394677</v>
      </c>
      <c r="D24" s="111">
        <v>109.93700082229655</v>
      </c>
      <c r="E24" s="84" t="s">
        <v>116</v>
      </c>
      <c r="F24" s="73"/>
      <c r="H24" s="74"/>
      <c r="J24" s="75"/>
      <c r="K24" s="75"/>
      <c r="L24" s="75"/>
    </row>
    <row r="25" spans="1:42" s="88" customFormat="1" ht="15.75">
      <c r="A25" s="124" t="s">
        <v>78</v>
      </c>
      <c r="B25" s="108">
        <f>SUM(B26:B27)</f>
        <v>25725509.333621603</v>
      </c>
      <c r="C25" s="108">
        <f>SUM(C26:C27)</f>
        <v>25438329.297356743</v>
      </c>
      <c r="D25" s="109">
        <v>103.83842248889516</v>
      </c>
      <c r="E25" s="87" t="s">
        <v>79</v>
      </c>
      <c r="F25" s="73"/>
      <c r="G25" s="61"/>
      <c r="H25" s="74"/>
      <c r="I25" s="61"/>
      <c r="J25" s="75"/>
      <c r="K25" s="75"/>
      <c r="L25" s="75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  <row r="26" spans="1:42" s="89" customFormat="1" ht="15.75">
      <c r="A26" s="83" t="s">
        <v>113</v>
      </c>
      <c r="B26" s="110">
        <v>21456042.0122216</v>
      </c>
      <c r="C26" s="110">
        <v>21317478.839373864</v>
      </c>
      <c r="D26" s="111">
        <v>103.96656101420095</v>
      </c>
      <c r="E26" s="84" t="s">
        <v>114</v>
      </c>
      <c r="F26" s="73"/>
      <c r="G26" s="61"/>
      <c r="H26" s="74"/>
      <c r="I26" s="61"/>
      <c r="J26" s="75"/>
      <c r="K26" s="75"/>
      <c r="L26" s="75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42" s="88" customFormat="1" ht="15.75">
      <c r="A27" s="83" t="s">
        <v>115</v>
      </c>
      <c r="B27" s="110">
        <v>4269467.321400001</v>
      </c>
      <c r="C27" s="110">
        <v>4120850.4579828777</v>
      </c>
      <c r="D27" s="111">
        <v>103.18056333304153</v>
      </c>
      <c r="E27" s="84" t="s">
        <v>116</v>
      </c>
      <c r="F27" s="73"/>
      <c r="G27" s="61"/>
      <c r="H27" s="74"/>
      <c r="I27" s="61"/>
      <c r="J27" s="75"/>
      <c r="K27" s="75"/>
      <c r="L27" s="75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</row>
    <row r="28" spans="1:42" s="96" customFormat="1" ht="16.5" thickBot="1">
      <c r="A28" s="90" t="s">
        <v>60</v>
      </c>
      <c r="B28" s="91">
        <f>B7+B15+B21</f>
        <v>41184788.447301194</v>
      </c>
      <c r="C28" s="91">
        <f>C7+C15+C21</f>
        <v>39664961.47435188</v>
      </c>
      <c r="D28" s="92">
        <v>104.44764328226925</v>
      </c>
      <c r="E28" s="55" t="s">
        <v>61</v>
      </c>
      <c r="F28" s="93"/>
      <c r="G28" s="94"/>
      <c r="H28" s="95"/>
      <c r="I28" s="94"/>
      <c r="J28" s="75"/>
      <c r="K28" s="75"/>
      <c r="L28" s="75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</row>
    <row r="29" spans="2:4" ht="15.75">
      <c r="B29" s="97"/>
      <c r="C29" s="97"/>
      <c r="D29" s="98"/>
    </row>
    <row r="30" spans="1:7" ht="15.75">
      <c r="A30" s="125" t="s">
        <v>80</v>
      </c>
      <c r="B30" s="125"/>
      <c r="C30" s="125"/>
      <c r="D30" s="125"/>
      <c r="E30" s="125"/>
      <c r="F30" s="125"/>
      <c r="G30" s="125"/>
    </row>
    <row r="31" spans="1:7" ht="15.75">
      <c r="A31" s="125" t="s">
        <v>81</v>
      </c>
      <c r="B31" s="125"/>
      <c r="C31" s="125"/>
      <c r="D31" s="125"/>
      <c r="E31" s="125"/>
      <c r="F31" s="125"/>
      <c r="G31" s="125"/>
    </row>
    <row r="32" spans="2:4" ht="15.75">
      <c r="B32" s="97"/>
      <c r="C32" s="97"/>
      <c r="D32" s="99"/>
    </row>
    <row r="33" ht="15.75">
      <c r="D33" s="99"/>
    </row>
    <row r="34" spans="2:3" ht="15.75">
      <c r="B34" s="97"/>
      <c r="C34" s="97"/>
    </row>
  </sheetData>
  <sheetProtection/>
  <mergeCells count="2">
    <mergeCell ref="A30:G30"/>
    <mergeCell ref="A31:G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2019-06-22T10:09:53Z</cp:lastPrinted>
  <dcterms:created xsi:type="dcterms:W3CDTF">2015-06-11T13:08:02Z</dcterms:created>
  <dcterms:modified xsi:type="dcterms:W3CDTF">2019-06-25T06:53:44Z</dcterms:modified>
  <cp:category/>
  <cp:version/>
  <cp:contentType/>
  <cp:contentStatus/>
</cp:coreProperties>
</file>