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45" windowHeight="11820" tabRatio="860" activeTab="0"/>
  </bookViews>
  <sheets>
    <sheet name="22.1" sheetId="1" r:id="rId1"/>
    <sheet name="22.2" sheetId="2" r:id="rId2"/>
    <sheet name="22.3" sheetId="3" r:id="rId3"/>
    <sheet name="22.4" sheetId="4" r:id="rId4"/>
    <sheet name="22.5" sheetId="5" r:id="rId5"/>
    <sheet name="22.6" sheetId="6" r:id="rId6"/>
    <sheet name="22.7" sheetId="7" r:id="rId7"/>
    <sheet name="22.8" sheetId="8" r:id="rId8"/>
    <sheet name="22.9" sheetId="9" r:id="rId9"/>
    <sheet name="22.10" sheetId="10" r:id="rId10"/>
    <sheet name="22.11" sheetId="11" r:id="rId11"/>
    <sheet name="22.12" sheetId="12" r:id="rId12"/>
    <sheet name="22.13" sheetId="13" r:id="rId13"/>
    <sheet name="22.14" sheetId="14" r:id="rId14"/>
    <sheet name="22.15" sheetId="15" r:id="rId15"/>
    <sheet name="22.16" sheetId="16" r:id="rId16"/>
    <sheet name="22.17" sheetId="17" r:id="rId17"/>
    <sheet name="22.18" sheetId="18" r:id="rId18"/>
    <sheet name="22.19" sheetId="19" r:id="rId19"/>
    <sheet name="22.20" sheetId="20" r:id="rId20"/>
  </sheets>
  <definedNames>
    <definedName name="_xlnm.Print_Titles" localSheetId="1">'22.2'!$2:$3</definedName>
  </definedNames>
  <calcPr fullCalcOnLoad="1"/>
</workbook>
</file>

<file path=xl/comments17.xml><?xml version="1.0" encoding="utf-8"?>
<comments xmlns="http://schemas.openxmlformats.org/spreadsheetml/2006/main">
  <authors>
    <author>AngelaCervatiuc</author>
  </authors>
  <commentList>
    <comment ref="A12" authorId="0">
      <text>
        <r>
          <rPr>
            <b/>
            <sz val="9"/>
            <rFont val="Tahoma"/>
            <family val="2"/>
          </rPr>
          <t>AngelaCervatiuc:</t>
        </r>
        <r>
          <rPr>
            <sz val="9"/>
            <rFont val="Tahoma"/>
            <family val="2"/>
          </rPr>
          <t xml:space="preserve">
0208+0209</t>
        </r>
      </text>
    </comment>
  </commentList>
</comments>
</file>

<file path=xl/sharedStrings.xml><?xml version="1.0" encoding="utf-8"?>
<sst xmlns="http://schemas.openxmlformats.org/spreadsheetml/2006/main" count="568" uniqueCount="387">
  <si>
    <r>
      <t xml:space="preserve">impozite pe venit / </t>
    </r>
    <r>
      <rPr>
        <i/>
        <sz val="8"/>
        <rFont val="Arial"/>
        <family val="2"/>
      </rPr>
      <t>подоходный налог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income tax </t>
    </r>
  </si>
  <si>
    <r>
      <t xml:space="preserve">din care: / </t>
    </r>
    <r>
      <rPr>
        <i/>
        <sz val="8"/>
        <rFont val="Arial"/>
        <family val="2"/>
      </rPr>
      <t>из них: / of which:</t>
    </r>
  </si>
  <si>
    <r>
      <t>accize</t>
    </r>
    <r>
      <rPr>
        <i/>
        <sz val="8"/>
        <rFont val="Arial"/>
        <family val="2"/>
      </rPr>
      <t xml:space="preserve"> / акцизы / excises</t>
    </r>
  </si>
  <si>
    <r>
      <t xml:space="preserve">taxe pentru servicii specifice
</t>
    </r>
    <r>
      <rPr>
        <i/>
        <sz val="8"/>
        <rFont val="Arial"/>
        <family val="2"/>
      </rPr>
      <t>сборы за конкретные услуги
fees for specific services</t>
    </r>
  </si>
  <si>
    <r>
      <t xml:space="preserve">alte taxe pentru mărfuri şi servicii
</t>
    </r>
    <r>
      <rPr>
        <i/>
        <sz val="8"/>
        <rFont val="Arial"/>
        <family val="2"/>
      </rPr>
      <t>прочие сборы на товары и услуги
other fees on goods and services</t>
    </r>
  </si>
  <si>
    <r>
      <t xml:space="preserve">Contribuţii şi prime de asigurări obligatorii 
</t>
    </r>
    <r>
      <rPr>
        <i/>
        <sz val="8"/>
        <rFont val="Arial"/>
        <family val="2"/>
      </rPr>
      <t>Взносы на обязательное страхование
Compulsory insurance premiums</t>
    </r>
  </si>
  <si>
    <r>
      <t xml:space="preserve">venituri din vânzarea mărfurilor şi serviciilor
</t>
    </r>
    <r>
      <rPr>
        <i/>
        <sz val="8"/>
        <rFont val="Arial"/>
        <family val="2"/>
      </rPr>
      <t>доходы от продажи товаров и услуг
income from the sale of goods and services</t>
    </r>
  </si>
  <si>
    <r>
      <t xml:space="preserve">alte venituri / </t>
    </r>
    <r>
      <rPr>
        <i/>
        <sz val="8"/>
        <rFont val="Arial"/>
        <family val="2"/>
      </rPr>
      <t xml:space="preserve">прочие доходы / other incomes </t>
    </r>
  </si>
  <si>
    <r>
      <t xml:space="preserve">Servicii de stat cu destinaţie generală
</t>
    </r>
    <r>
      <rPr>
        <i/>
        <sz val="8"/>
        <rFont val="Arial"/>
        <family val="2"/>
      </rPr>
      <t>Государственные услуги общего назначения
State services with general destination</t>
    </r>
  </si>
  <si>
    <r>
      <t xml:space="preserve">Ordine publică şi securitate naţională
</t>
    </r>
    <r>
      <rPr>
        <i/>
        <sz val="8"/>
        <rFont val="Arial"/>
        <family val="2"/>
      </rPr>
      <t>Общественный порядок и национальная безопасность
Public order and national security</t>
    </r>
  </si>
  <si>
    <r>
      <t xml:space="preserve">Servicii în domeniul economiei 
</t>
    </r>
    <r>
      <rPr>
        <i/>
        <sz val="8"/>
        <rFont val="Arial"/>
        <family val="2"/>
      </rPr>
      <t>Услуги в области экономики
Services in the field of economy</t>
    </r>
  </si>
  <si>
    <r>
      <t xml:space="preserve">Gospodăria de locuinţe şi gospodăria serviciilor comunale 
</t>
    </r>
    <r>
      <rPr>
        <i/>
        <sz val="8"/>
        <rFont val="Arial"/>
        <family val="2"/>
      </rPr>
      <t>Жилищно-коммунальное хозяйство
Household dwelling and Hosehold communal services</t>
    </r>
  </si>
  <si>
    <r>
      <t xml:space="preserve">Cultură, sport, tineret, culte şi odihnă
</t>
    </r>
    <r>
      <rPr>
        <i/>
        <sz val="8"/>
        <rFont val="Arial"/>
        <family val="2"/>
      </rPr>
      <t>Культура, спорт, молодежь, культы и отдых
Culture, sports, youth, cults and rest</t>
    </r>
  </si>
  <si>
    <t>x</t>
  </si>
  <si>
    <r>
      <t xml:space="preserve">Structura, %
</t>
    </r>
    <r>
      <rPr>
        <i/>
        <sz val="8"/>
        <rFont val="Arial"/>
        <family val="2"/>
      </rPr>
      <t>Структура, %
Structure, %</t>
    </r>
  </si>
  <si>
    <r>
      <t xml:space="preserve">Mil. lei 
</t>
    </r>
    <r>
      <rPr>
        <i/>
        <sz val="8"/>
        <rFont val="Arial"/>
        <family val="2"/>
      </rPr>
      <t>Млн. лей
Mio. lei</t>
    </r>
    <r>
      <rPr>
        <sz val="8"/>
        <rFont val="Arial"/>
        <family val="2"/>
      </rPr>
      <t xml:space="preserve">
</t>
    </r>
  </si>
  <si>
    <t>impozite şi taxe pe mărfuri şi servicii</t>
  </si>
  <si>
    <t>налог на добавленную стоимость
value added tax</t>
  </si>
  <si>
    <r>
      <t>Impozite şi taxe /</t>
    </r>
    <r>
      <rPr>
        <i/>
        <sz val="8"/>
        <rFont val="Arial"/>
        <family val="2"/>
      </rPr>
      <t xml:space="preserve"> Налоги и сборы</t>
    </r>
    <r>
      <rPr>
        <b/>
        <sz val="8"/>
        <rFont val="Arial"/>
        <family val="2"/>
      </rPr>
      <t xml:space="preserve"> / </t>
    </r>
    <r>
      <rPr>
        <i/>
        <sz val="8"/>
        <rFont val="Arial"/>
        <family val="2"/>
      </rPr>
      <t>Fees and taxes</t>
    </r>
  </si>
  <si>
    <r>
      <t xml:space="preserve">Granturi primite / </t>
    </r>
    <r>
      <rPr>
        <i/>
        <sz val="8"/>
        <rFont val="Arial"/>
        <family val="2"/>
      </rPr>
      <t xml:space="preserve">Полученные гранты / Grants received </t>
    </r>
  </si>
  <si>
    <r>
      <t xml:space="preserve">Alte venituri / </t>
    </r>
    <r>
      <rPr>
        <i/>
        <sz val="8"/>
        <rFont val="Arial"/>
        <family val="2"/>
      </rPr>
      <t>Прочие доходы / Other incomes</t>
    </r>
  </si>
  <si>
    <r>
      <t xml:space="preserve">venituri din proprietate / </t>
    </r>
    <r>
      <rPr>
        <i/>
        <sz val="8"/>
        <rFont val="Arial"/>
        <family val="2"/>
      </rPr>
      <t>доходы от собственности / property income</t>
    </r>
  </si>
  <si>
    <r>
      <t xml:space="preserve">amenzi şi sancţiuni / </t>
    </r>
    <r>
      <rPr>
        <i/>
        <sz val="8"/>
        <rFont val="Arial"/>
        <family val="2"/>
      </rPr>
      <t>штрафы и пени / fines and penalities</t>
    </r>
  </si>
  <si>
    <r>
      <rPr>
        <sz val="8"/>
        <rFont val="Arial"/>
        <family val="2"/>
      </rPr>
      <t xml:space="preserve">donaţii voluntare / </t>
    </r>
    <r>
      <rPr>
        <i/>
        <sz val="8"/>
        <rFont val="Arial"/>
        <family val="2"/>
      </rPr>
      <t>добровольные пожертвования / voluntary donations</t>
    </r>
  </si>
  <si>
    <r>
      <t xml:space="preserve">Apărare naţională / </t>
    </r>
    <r>
      <rPr>
        <i/>
        <sz val="8"/>
        <rFont val="Arial"/>
        <family val="2"/>
      </rPr>
      <t>Национальная оборона / National defense</t>
    </r>
  </si>
  <si>
    <r>
      <t xml:space="preserve">Protecţia mediului / </t>
    </r>
    <r>
      <rPr>
        <i/>
        <sz val="8"/>
        <rFont val="Arial"/>
        <family val="2"/>
      </rPr>
      <t>Охрана окружающей среды / Environment protection</t>
    </r>
  </si>
  <si>
    <r>
      <t xml:space="preserve">Ocrotirea sănătăţii / </t>
    </r>
    <r>
      <rPr>
        <i/>
        <sz val="8"/>
        <rFont val="Arial"/>
        <family val="2"/>
      </rPr>
      <t>Здравоохранение / Health protection</t>
    </r>
  </si>
  <si>
    <r>
      <t xml:space="preserve">Învăţământ / </t>
    </r>
    <r>
      <rPr>
        <i/>
        <sz val="8"/>
        <rFont val="Arial"/>
        <family val="2"/>
      </rPr>
      <t>Образование / Education</t>
    </r>
  </si>
  <si>
    <r>
      <t xml:space="preserve">Protecţie socială / </t>
    </r>
    <r>
      <rPr>
        <i/>
        <sz val="8"/>
        <rFont val="Arial"/>
        <family val="2"/>
      </rPr>
      <t>Социальная защитa / Social protection</t>
    </r>
  </si>
  <si>
    <r>
      <t xml:space="preserve">Venituri / </t>
    </r>
    <r>
      <rPr>
        <i/>
        <sz val="9"/>
        <rFont val="Arial"/>
        <family val="2"/>
      </rPr>
      <t>Доходы</t>
    </r>
    <r>
      <rPr>
        <b/>
        <sz val="9"/>
        <rFont val="Arial"/>
        <family val="2"/>
      </rPr>
      <t xml:space="preserve"> / </t>
    </r>
    <r>
      <rPr>
        <i/>
        <sz val="9"/>
        <rFont val="Arial"/>
        <family val="2"/>
      </rPr>
      <t>Revenues</t>
    </r>
  </si>
  <si>
    <r>
      <rPr>
        <b/>
        <sz val="9"/>
        <rFont val="Arial"/>
        <family val="2"/>
      </rPr>
      <t xml:space="preserve">Excedent (+), deficit (-) </t>
    </r>
    <r>
      <rPr>
        <i/>
        <sz val="9"/>
        <rFont val="Arial"/>
        <family val="2"/>
      </rPr>
      <t>/ Профицит (+), дефицит (-) / Surplus (+), deficit (-)</t>
    </r>
  </si>
  <si>
    <r>
      <t xml:space="preserve">Cheltuieli şi active nefinanciare
</t>
    </r>
    <r>
      <rPr>
        <i/>
        <sz val="9"/>
        <rFont val="Arial"/>
        <family val="2"/>
      </rPr>
      <t>Расходы и нефинансовые активы
Expenditures and non-financial assets</t>
    </r>
  </si>
  <si>
    <t>налоги и сборы на товары и услуги
fees and taxes on goods and services</t>
  </si>
  <si>
    <r>
      <t xml:space="preserve">taxa asupra comerţului exterior şi operaţiunilor externe
</t>
    </r>
    <r>
      <rPr>
        <i/>
        <sz val="8"/>
        <rFont val="Arial"/>
        <family val="2"/>
      </rPr>
      <t>пошлины на внешнюю торговлю и внешние операции
fees on external trade and external operations</t>
    </r>
  </si>
  <si>
    <r>
      <t xml:space="preserve">taxe şi plăţi pentru utilizarea mărfurilor şi pentru practicarea unor genuri de activitate
</t>
    </r>
    <r>
      <rPr>
        <i/>
        <sz val="8"/>
        <rFont val="Arial"/>
        <family val="2"/>
      </rPr>
      <t xml:space="preserve">   </t>
    </r>
  </si>
  <si>
    <t xml:space="preserve">сборы и платежи за использование товаров и на осуществление  определенных видов деятельности
fees and payments for the use of the goods and for practicingof certain types of activity   </t>
  </si>
  <si>
    <r>
      <t xml:space="preserve">impozite pe proprietate / </t>
    </r>
    <r>
      <rPr>
        <i/>
        <sz val="8"/>
        <rFont val="Arial"/>
        <family val="2"/>
      </rPr>
      <t xml:space="preserve">налоги на собственность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taxes on property</t>
    </r>
  </si>
  <si>
    <t>taxa pe valoarea adăugată</t>
  </si>
  <si>
    <r>
      <t xml:space="preserve">22.1. Executarea bugetului public naţional
       </t>
    </r>
    <r>
      <rPr>
        <i/>
        <sz val="9"/>
        <rFont val="Arial"/>
        <family val="2"/>
      </rPr>
      <t xml:space="preserve">    Исполнение национального публичного бюджета
           Execution of national public budget</t>
    </r>
  </si>
  <si>
    <r>
      <t xml:space="preserve">22.2. Executarea bugetului de stat, în 2018
         </t>
    </r>
    <r>
      <rPr>
        <i/>
        <sz val="9"/>
        <rFont val="Arial"/>
        <family val="2"/>
      </rPr>
      <t xml:space="preserve"> Исполнение государственного бюджета в 2018 году
          Execution of state budget, in 2018</t>
    </r>
  </si>
  <si>
    <r>
      <t xml:space="preserve">Precizat  
</t>
    </r>
    <r>
      <rPr>
        <i/>
        <sz val="8"/>
        <rFont val="Arial"/>
        <family val="2"/>
      </rPr>
      <t xml:space="preserve">Предусмотрено 
Planned </t>
    </r>
  </si>
  <si>
    <r>
      <t xml:space="preserve">Executat 
</t>
    </r>
    <r>
      <rPr>
        <i/>
        <sz val="8"/>
        <rFont val="Arial"/>
        <family val="2"/>
      </rPr>
      <t xml:space="preserve">Исполнено 
Executed </t>
    </r>
  </si>
  <si>
    <r>
      <t xml:space="preserve">mil. lei
</t>
    </r>
    <r>
      <rPr>
        <i/>
        <sz val="8"/>
        <rFont val="Arial"/>
        <family val="2"/>
      </rPr>
      <t>млн. лей
mio. lei</t>
    </r>
  </si>
  <si>
    <r>
      <t>struc-
tura, %
c</t>
    </r>
    <r>
      <rPr>
        <i/>
        <sz val="8"/>
        <rFont val="Arial"/>
        <family val="2"/>
      </rPr>
      <t>трук-
тура, %
struc-
ture, %</t>
    </r>
  </si>
  <si>
    <t>Impozite şi taxe</t>
  </si>
  <si>
    <t>Налоги и сборы
Fees and Taxes</t>
  </si>
  <si>
    <t>impozite pe venit</t>
  </si>
  <si>
    <t xml:space="preserve">подоходный налог
income tax </t>
  </si>
  <si>
    <t>impozite pe proprietate</t>
  </si>
  <si>
    <t>налоги на собственность
taxes on property</t>
  </si>
  <si>
    <r>
      <t xml:space="preserve">impozite şi taxe pe mărfuri şi servicii
</t>
    </r>
    <r>
      <rPr>
        <i/>
        <sz val="8"/>
        <rFont val="Arial"/>
        <family val="2"/>
      </rPr>
      <t>налоги и сборы на товары и услуги
fees and taxes on goods and services</t>
    </r>
  </si>
  <si>
    <r>
      <t>din care: /</t>
    </r>
    <r>
      <rPr>
        <i/>
        <sz val="8"/>
        <rFont val="Arial"/>
        <family val="2"/>
      </rPr>
      <t xml:space="preserve"> из них</t>
    </r>
    <r>
      <rPr>
        <sz val="8"/>
        <rFont val="Arial"/>
        <family val="2"/>
      </rPr>
      <t xml:space="preserve">: / </t>
    </r>
    <r>
      <rPr>
        <i/>
        <sz val="8"/>
        <rFont val="Arial"/>
        <family val="2"/>
      </rPr>
      <t>of which</t>
    </r>
    <r>
      <rPr>
        <sz val="8"/>
        <rFont val="Arial"/>
        <family val="2"/>
      </rPr>
      <t>:</t>
    </r>
  </si>
  <si>
    <r>
      <t xml:space="preserve">taxa pe valoarea adăugată
</t>
    </r>
    <r>
      <rPr>
        <i/>
        <sz val="8"/>
        <rFont val="Arial"/>
        <family val="2"/>
      </rPr>
      <t>налог на добавленную стоимость
value added tax</t>
    </r>
  </si>
  <si>
    <r>
      <t xml:space="preserve">accize / </t>
    </r>
    <r>
      <rPr>
        <i/>
        <sz val="8"/>
        <rFont val="Arial"/>
        <family val="2"/>
      </rPr>
      <t>акцизы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excises</t>
    </r>
  </si>
  <si>
    <r>
      <t xml:space="preserve">taxe şi plăţi pentru utilizarea mărfurilor şi pentru practicarea unor genuri de activitate
</t>
    </r>
  </si>
  <si>
    <t xml:space="preserve">сборы и платежи за использование товаров и на осуществление  определенных видов деятельности
fees and payments for the use of the goods and for practicingof certain types of activity     </t>
  </si>
  <si>
    <r>
      <t xml:space="preserve">Granturi primite
</t>
    </r>
    <r>
      <rPr>
        <i/>
        <sz val="8"/>
        <rFont val="Arial"/>
        <family val="2"/>
      </rPr>
      <t xml:space="preserve">Полученные гранты
Grants received </t>
    </r>
  </si>
  <si>
    <r>
      <t xml:space="preserve">Alte venituri
</t>
    </r>
    <r>
      <rPr>
        <i/>
        <sz val="8"/>
        <rFont val="Arial"/>
        <family val="2"/>
      </rPr>
      <t>Прочие доходы
Other incomes</t>
    </r>
  </si>
  <si>
    <r>
      <t xml:space="preserve">venituri din proprietate
</t>
    </r>
    <r>
      <rPr>
        <i/>
        <sz val="8"/>
        <rFont val="Arial"/>
        <family val="2"/>
      </rPr>
      <t>доходы от собственности
property income</t>
    </r>
  </si>
  <si>
    <r>
      <t xml:space="preserve">amenzi şi sancţiuni
</t>
    </r>
    <r>
      <rPr>
        <i/>
        <sz val="8"/>
        <rFont val="Arial"/>
        <family val="2"/>
      </rPr>
      <t>штрафы и пени
fines and penalities</t>
    </r>
  </si>
  <si>
    <r>
      <t xml:space="preserve">donaţii voluntare
</t>
    </r>
    <r>
      <rPr>
        <i/>
        <sz val="8"/>
        <rFont val="Arial"/>
        <family val="2"/>
      </rPr>
      <t>добровольные пожертвования
voluntary donations</t>
    </r>
  </si>
  <si>
    <t>Transferuri primite în cadrul bugetului public național</t>
  </si>
  <si>
    <t>Трансферты, полученные  в рамках национального публичного бюджета
Transfers made and received in the framework of the national public budget</t>
  </si>
  <si>
    <r>
      <t xml:space="preserve">Apărare naţională
</t>
    </r>
    <r>
      <rPr>
        <i/>
        <sz val="8"/>
        <rFont val="Arial"/>
        <family val="2"/>
      </rPr>
      <t>Национальная оборона
National defense</t>
    </r>
  </si>
  <si>
    <r>
      <t xml:space="preserve">Protecţia mediului
</t>
    </r>
    <r>
      <rPr>
        <i/>
        <sz val="8"/>
        <rFont val="Arial"/>
        <family val="2"/>
      </rPr>
      <t>Охрана окружающей среды
Environment protection</t>
    </r>
  </si>
  <si>
    <r>
      <t xml:space="preserve">Ocrotirea sănătăţii
</t>
    </r>
    <r>
      <rPr>
        <i/>
        <sz val="8"/>
        <rFont val="Arial"/>
        <family val="2"/>
      </rPr>
      <t>Здравоохранение
Health protection</t>
    </r>
  </si>
  <si>
    <r>
      <t xml:space="preserve">Protecţie socială
</t>
    </r>
    <r>
      <rPr>
        <i/>
        <sz val="8"/>
        <rFont val="Arial"/>
        <family val="2"/>
      </rPr>
      <t>Социальная защитa
Social protection</t>
    </r>
  </si>
  <si>
    <t>Excedent (+), deficit (-)</t>
  </si>
  <si>
    <t>Профицит (+), дефицит (-)
Surplus (+), deficit (-)</t>
  </si>
  <si>
    <r>
      <t xml:space="preserve">22.3. Executarea bugetelor locale, în 2018
</t>
    </r>
    <r>
      <rPr>
        <i/>
        <sz val="9"/>
        <rFont val="Arial"/>
        <family val="2"/>
      </rPr>
      <t xml:space="preserve">          Исполнение местных бюджетов в 2018 году
          Execution of local  budgets, in 2018</t>
    </r>
  </si>
  <si>
    <r>
      <t xml:space="preserve">mil. lei     
</t>
    </r>
    <r>
      <rPr>
        <i/>
        <sz val="8"/>
        <rFont val="Arial"/>
        <family val="2"/>
      </rPr>
      <t>млн. лей
 mio. lei</t>
    </r>
  </si>
  <si>
    <r>
      <t xml:space="preserve"> mil. lei     
</t>
    </r>
    <r>
      <rPr>
        <i/>
        <sz val="8"/>
        <rFont val="Arial"/>
        <family val="2"/>
      </rPr>
      <t>млн. лей
 mio. lei</t>
    </r>
  </si>
  <si>
    <r>
      <t xml:space="preserve">Impozite şi taxe / </t>
    </r>
    <r>
      <rPr>
        <i/>
        <sz val="8"/>
        <rFont val="Arial"/>
        <family val="2"/>
      </rPr>
      <t>Налоги и сборы / Fees and taxes</t>
    </r>
  </si>
  <si>
    <r>
      <t>din care: /</t>
    </r>
    <r>
      <rPr>
        <i/>
        <sz val="8"/>
        <rFont val="Arial"/>
        <family val="2"/>
      </rPr>
      <t xml:space="preserve"> из них: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of which:</t>
    </r>
  </si>
  <si>
    <t>налог на добавленную стоимость
Value added tax</t>
  </si>
  <si>
    <t>taxe pentru servicii specifice</t>
  </si>
  <si>
    <t>сборы за конкретные услуги
fees for specific services</t>
  </si>
  <si>
    <t>taxe şi plăţi pentru utilizarea mărfurilor şi pentru practicarea unor genuri de activitate</t>
  </si>
  <si>
    <t xml:space="preserve">сборы и платежи за использование товаров и на осуществление  определенных видов деятельности
fees and payments for the use of the goods and for practicingof certain types of activity </t>
  </si>
  <si>
    <t>alte taxe pentru mărfuri şi servicii</t>
  </si>
  <si>
    <t>прочие сборы на товары и услуги
other fees on goods and services</t>
  </si>
  <si>
    <r>
      <t>Granturi primite</t>
    </r>
    <r>
      <rPr>
        <b/>
        <i/>
        <sz val="8"/>
        <rFont val="Arial"/>
        <family val="2"/>
      </rPr>
      <t xml:space="preserve"> </t>
    </r>
  </si>
  <si>
    <t>Полученные гранты
Grants received</t>
  </si>
  <si>
    <r>
      <t>Alte venituri /</t>
    </r>
    <r>
      <rPr>
        <i/>
        <sz val="8"/>
        <rFont val="Arial"/>
        <family val="2"/>
      </rPr>
      <t xml:space="preserve"> Прочие доходы</t>
    </r>
    <r>
      <rPr>
        <b/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Other incomes</t>
    </r>
  </si>
  <si>
    <t>venituri din proprietate</t>
  </si>
  <si>
    <t>доходы от собственности
property income</t>
  </si>
  <si>
    <t>venituri din vânzarea mărfurilor şi serviciilor</t>
  </si>
  <si>
    <r>
      <rPr>
        <i/>
        <sz val="8"/>
        <rFont val="Arial"/>
        <family val="2"/>
      </rPr>
      <t>доходы от продажи товаров и услуг
income from the sale of goods and services</t>
    </r>
    <r>
      <rPr>
        <sz val="8"/>
        <rFont val="Arial"/>
        <family val="2"/>
      </rPr>
      <t xml:space="preserve">
</t>
    </r>
  </si>
  <si>
    <t>amenzi şi sancţiuni</t>
  </si>
  <si>
    <t>штрафы и пени
fines and penalities</t>
  </si>
  <si>
    <t>donaţii voluntare</t>
  </si>
  <si>
    <t>добровольные пожертвования
voluntary donations</t>
  </si>
  <si>
    <t>alte venituri</t>
  </si>
  <si>
    <t>прочие доходы
other incomes</t>
  </si>
  <si>
    <t>Cheltuieli şi active nefinanciare</t>
  </si>
  <si>
    <t>Расходы и нефинансовые активы
Expenditures and non-financial assets</t>
  </si>
  <si>
    <t>Servicii de stat cu destinaţie generală</t>
  </si>
  <si>
    <t>Государственные услуги общего назначения
State services with general destination</t>
  </si>
  <si>
    <t>Apărare naţională</t>
  </si>
  <si>
    <t>Национальная оборона
National defense</t>
  </si>
  <si>
    <t>Ordine publică şi securitate naţională</t>
  </si>
  <si>
    <t>Общественный порядок и национальная безопасность
Public order and national security</t>
  </si>
  <si>
    <t xml:space="preserve">Servicii în domeniul economiei </t>
  </si>
  <si>
    <t>Услуги в области экономики
Services in the field of economy</t>
  </si>
  <si>
    <t>Protecţia mediului</t>
  </si>
  <si>
    <t>Охрана окружающей среды
Environment protection</t>
  </si>
  <si>
    <t xml:space="preserve">Gospodăria de locuinţe şi gospodăria serviciilor comunale </t>
  </si>
  <si>
    <t>Жилищно-коммунальное хозяйство
Household dwelling and Hosehold communal services</t>
  </si>
  <si>
    <t>Ocrotirea sănătăţi</t>
  </si>
  <si>
    <t>Здравоохранение
Health protection</t>
  </si>
  <si>
    <t>Cultură, sport, tineret, culte şi odihnă</t>
  </si>
  <si>
    <t>Культура, спорт, молодежь, культы и отдых
Culture, sports, youth, cults and rest</t>
  </si>
  <si>
    <r>
      <t xml:space="preserve">Învăţământ / </t>
    </r>
    <r>
      <rPr>
        <i/>
        <sz val="8"/>
        <rFont val="Arial"/>
        <family val="2"/>
      </rPr>
      <t>Образование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Education</t>
    </r>
  </si>
  <si>
    <t>Protecţie socială</t>
  </si>
  <si>
    <t>Социальная защитa
Social protection</t>
  </si>
  <si>
    <r>
      <t xml:space="preserve">22.4. Executarea bugetului asigurărilor sociale de stat, pe tipuri de plăţi    
        </t>
    </r>
    <r>
      <rPr>
        <i/>
        <sz val="9"/>
        <rFont val="Arial"/>
        <family val="2"/>
      </rPr>
      <t xml:space="preserve">  Исполнение бюджета государственного социального страхования по видам выплат
          Execution of state social insurance budget, by types of payments    </t>
    </r>
  </si>
  <si>
    <r>
      <t>milioane lei /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миллионов лей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million lei</t>
    </r>
  </si>
  <si>
    <r>
      <t>Venituri</t>
    </r>
    <r>
      <rPr>
        <sz val="9"/>
        <rFont val="Arial"/>
        <family val="2"/>
      </rPr>
      <t xml:space="preserve"> / </t>
    </r>
    <r>
      <rPr>
        <i/>
        <sz val="9"/>
        <rFont val="Arial"/>
        <family val="2"/>
      </rPr>
      <t>Доходы</t>
    </r>
    <r>
      <rPr>
        <sz val="9"/>
        <rFont val="Arial"/>
        <family val="2"/>
      </rPr>
      <t xml:space="preserve"> /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Revenues</t>
    </r>
  </si>
  <si>
    <t xml:space="preserve">Contribuţii de asigurări sociale de stat obligatorii  </t>
  </si>
  <si>
    <t>Взносы на обязательное государственное социальное страхование
Compulsory State Social Insurance Contributions</t>
  </si>
  <si>
    <r>
      <t>venituri din proprietate /</t>
    </r>
    <r>
      <rPr>
        <i/>
        <sz val="8"/>
        <rFont val="Arial"/>
        <family val="2"/>
      </rPr>
      <t xml:space="preserve"> доходы от собственности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property income</t>
    </r>
  </si>
  <si>
    <r>
      <t xml:space="preserve">amenzi şi sancţiuni / </t>
    </r>
    <r>
      <rPr>
        <i/>
        <sz val="8"/>
        <rFont val="Arial"/>
        <family val="2"/>
      </rPr>
      <t xml:space="preserve">штрафы и пени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fines and penalities</t>
    </r>
  </si>
  <si>
    <r>
      <t xml:space="preserve">alte venituri / </t>
    </r>
    <r>
      <rPr>
        <i/>
        <sz val="8"/>
        <rFont val="Arial"/>
        <family val="2"/>
      </rPr>
      <t>прочие доходы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other incomes</t>
    </r>
  </si>
  <si>
    <t>Transferuri primite în cadrul bugetului</t>
  </si>
  <si>
    <t>Трансферты, полученные из бюджета
Transfers received within the budget</t>
  </si>
  <si>
    <r>
      <t xml:space="preserve">Аsigurări sociale / </t>
    </r>
    <r>
      <rPr>
        <i/>
        <sz val="8"/>
        <rFont val="Arial"/>
        <family val="2"/>
      </rPr>
      <t xml:space="preserve">Социальное страхование </t>
    </r>
    <r>
      <rPr>
        <b/>
        <sz val="8"/>
        <rFont val="Arial"/>
        <family val="2"/>
      </rPr>
      <t xml:space="preserve">/ </t>
    </r>
    <r>
      <rPr>
        <i/>
        <sz val="8"/>
        <rFont val="Arial"/>
        <family val="2"/>
      </rPr>
      <t>Social Insurance</t>
    </r>
  </si>
  <si>
    <r>
      <t xml:space="preserve">Pensii / </t>
    </r>
    <r>
      <rPr>
        <i/>
        <sz val="8"/>
        <rFont val="Arial"/>
        <family val="2"/>
      </rPr>
      <t>Пенсии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Pensions</t>
    </r>
  </si>
  <si>
    <r>
      <t xml:space="preserve">Indemnizaţii / </t>
    </r>
    <r>
      <rPr>
        <i/>
        <sz val="8"/>
        <rFont val="Arial"/>
        <family val="2"/>
      </rPr>
      <t>Пособия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Social benefits </t>
    </r>
  </si>
  <si>
    <t>Alte prestații de asigurări sociale</t>
  </si>
  <si>
    <t>Другие выплаты по социальному обеспечению
Other social security benefits</t>
  </si>
  <si>
    <r>
      <t xml:space="preserve">Аsistenţă socială / </t>
    </r>
    <r>
      <rPr>
        <i/>
        <sz val="8"/>
        <rFont val="Arial"/>
        <family val="2"/>
      </rPr>
      <t>Социальная помощь</t>
    </r>
    <r>
      <rPr>
        <b/>
        <sz val="8"/>
        <rFont val="Arial"/>
        <family val="2"/>
      </rPr>
      <t xml:space="preserve"> / </t>
    </r>
    <r>
      <rPr>
        <i/>
        <sz val="8"/>
        <rFont val="Arial"/>
        <family val="2"/>
      </rPr>
      <t>Social Assistance</t>
    </r>
  </si>
  <si>
    <r>
      <t xml:space="preserve">Ajutoare bănești / </t>
    </r>
    <r>
      <rPr>
        <i/>
        <sz val="8"/>
        <rFont val="Arial"/>
        <family val="2"/>
      </rPr>
      <t>Финансовая помощь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Financial support</t>
    </r>
  </si>
  <si>
    <t>Alte prestații de asistenţă socială</t>
  </si>
  <si>
    <t>Другая социальная помощь 
Other social assistance benefits</t>
  </si>
  <si>
    <r>
      <t xml:space="preserve">Excedent (+), deficit (-) / </t>
    </r>
    <r>
      <rPr>
        <i/>
        <sz val="9"/>
        <rFont val="Arial"/>
        <family val="2"/>
      </rPr>
      <t>Профицит (+), дефицит (-)</t>
    </r>
    <r>
      <rPr>
        <b/>
        <sz val="9"/>
        <rFont val="Arial"/>
        <family val="2"/>
      </rPr>
      <t xml:space="preserve"> / </t>
    </r>
    <r>
      <rPr>
        <i/>
        <sz val="9"/>
        <rFont val="Arial"/>
        <family val="2"/>
      </rPr>
      <t>Surplus (+), deficit (-)</t>
    </r>
  </si>
  <si>
    <t xml:space="preserve">Prime de asigurare obligatorie de asistenţă medicală </t>
  </si>
  <si>
    <t>Взносы на обязательное медицинское страхование
Contributions to compulsory insurance of medical assistance</t>
  </si>
  <si>
    <r>
      <t xml:space="preserve">Ocrotirea sănătății / </t>
    </r>
    <r>
      <rPr>
        <i/>
        <sz val="8"/>
        <rFont val="Arial"/>
        <family val="2"/>
      </rPr>
      <t xml:space="preserve">Здравоохранение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Health protection</t>
    </r>
  </si>
  <si>
    <r>
      <t xml:space="preserve">22.6. Agregate monetare (la sfârşitul anului)
</t>
    </r>
    <r>
      <rPr>
        <i/>
        <sz val="9"/>
        <rFont val="Arial"/>
        <family val="2"/>
      </rPr>
      <t xml:space="preserve">          Денежные агрегаты (на конец года)
          Monetary aggregates (end-year) </t>
    </r>
  </si>
  <si>
    <r>
      <t>milioane lei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 xml:space="preserve">миллионов лей </t>
    </r>
    <r>
      <rPr>
        <sz val="8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million lei</t>
    </r>
  </si>
  <si>
    <t>M0 (bani în circulaţie)</t>
  </si>
  <si>
    <t>М0 (наличные деньги в обращении)             
M0(currency in circulation)</t>
  </si>
  <si>
    <t>Depozite la vedere în moneda naţională</t>
  </si>
  <si>
    <t>Депозиты до востребования в национальной валюте            
Sightdeposits in national currency</t>
  </si>
  <si>
    <t>M1 (agregat monetar)</t>
  </si>
  <si>
    <t xml:space="preserve">М1 (денежный агрегат)                              
M1 (monetary aggregate) </t>
  </si>
  <si>
    <t>Depozite la termen în moneda naţională</t>
  </si>
  <si>
    <t>Срочные депозиты в национальной валюте                                   
Time deposits in national currency</t>
  </si>
  <si>
    <t>Instrumentele pieţei monetare</t>
  </si>
  <si>
    <t xml:space="preserve">Инструменты денежного рынка     
Money market instruments  </t>
  </si>
  <si>
    <t xml:space="preserve">M2 (agregat monetar)  </t>
  </si>
  <si>
    <t>М2 (денежный агрегат)                             
M2 (monetary aggregate)</t>
  </si>
  <si>
    <t>Depozite în valută străină</t>
  </si>
  <si>
    <t>Депозиты в иностранной валюте                             
Deposits in foreign currency</t>
  </si>
  <si>
    <t xml:space="preserve">M3 (agregat monetar)  </t>
  </si>
  <si>
    <t>М3 (денежный агрегат)                             
M3 (monetary aggregate)</t>
  </si>
  <si>
    <r>
      <t xml:space="preserve">22.7. Volumul operațiunilor de casă pe sistemul bancar
</t>
    </r>
    <r>
      <rPr>
        <i/>
        <sz val="9"/>
        <rFont val="Arial"/>
        <family val="2"/>
      </rPr>
      <t xml:space="preserve">          Объем кассовых операций в банковской системе
          The volume of cash transactions in the banking system</t>
    </r>
  </si>
  <si>
    <r>
      <t>milioane lei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миллионов лей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million lei</t>
    </r>
  </si>
  <si>
    <r>
      <t>Total</t>
    </r>
    <r>
      <rPr>
        <sz val="10"/>
        <rFont val="Arial"/>
        <family val="2"/>
      </rPr>
      <t xml:space="preserve"> </t>
    </r>
    <r>
      <rPr>
        <b/>
        <sz val="8"/>
        <rFont val="Arial"/>
        <family val="2"/>
      </rPr>
      <t>încasări</t>
    </r>
  </si>
  <si>
    <t xml:space="preserve">Всего поступлений
Total receipts </t>
  </si>
  <si>
    <t>de la comercializarea mărfurilor de consum, indiferent de canalul de desfacere</t>
  </si>
  <si>
    <t xml:space="preserve">от торговой выручки от продажи товаров независимо от каналов реализации
from the sale of goods, regardless of channel of sale </t>
  </si>
  <si>
    <t>din plăţile pentru chirie şi servicii comunale</t>
  </si>
  <si>
    <t xml:space="preserve">от квартирной платы и коммунальных платежей
from the dwelling rent and communal facilities </t>
  </si>
  <si>
    <t>de la întreprinderile care prestează servicii de transport</t>
  </si>
  <si>
    <t>от предприятий, оказывающих транспортные услуги
from enterprises providing transport services</t>
  </si>
  <si>
    <t>de la vânzarea valutei străine persoanelor fizice</t>
  </si>
  <si>
    <t>от продажи иностранной валюты физическим лицам
from the sale of foreign currency to natural persons</t>
  </si>
  <si>
    <t>din impozite şi taxe</t>
  </si>
  <si>
    <t>от сбора налогов и пошлин
from taxes and duties</t>
  </si>
  <si>
    <t>alte încasări</t>
  </si>
  <si>
    <t>прочие поступления
other receipts</t>
  </si>
  <si>
    <t>Total eliberări</t>
  </si>
  <si>
    <t>Всего выдано
Total emissions</t>
  </si>
  <si>
    <t>pentru salarii, burse, plăţi sociale, plata pensiilor, indemnizaţiilor şi despăgubirilor de asigurare</t>
  </si>
  <si>
    <t>на заработную плату, стипендии, выплаты социального характера, выплаты пенсий, пособий и страховых возмещений
for wages, study grants, social payments, pensions, benefits and insurance refunds</t>
  </si>
  <si>
    <t>pentru achiziţionarea produselor agricole</t>
  </si>
  <si>
    <t>на закупку сельскохозяйственных продуктов
for the purchase of agricultural products</t>
  </si>
  <si>
    <t>pentru cumpărarea valutei străine de la persoane fizice</t>
  </si>
  <si>
    <t>на покупку иностранной валюты у физических лиц
for the purchase of foreign currency from natural persons</t>
  </si>
  <si>
    <t>pentru alte scopuri</t>
  </si>
  <si>
    <t>на другие цели
for other purposes</t>
  </si>
  <si>
    <r>
      <t xml:space="preserve">22.8. Soldul creditelor în economie şi depozitelor ale persoanelor fizice (la sfârşitul anului)
           </t>
    </r>
    <r>
      <rPr>
        <i/>
        <sz val="9"/>
        <rFont val="Arial"/>
        <family val="2"/>
      </rPr>
      <t>Остаток кредитов в экономике и депозитов физических лиц (на конец года)
           Balance of the credits in economy and deposits of physical persons (end-year)</t>
    </r>
  </si>
  <si>
    <r>
      <t>milioane lei /</t>
    </r>
    <r>
      <rPr>
        <i/>
        <sz val="8"/>
        <rFont val="Arial"/>
        <family val="2"/>
      </rPr>
      <t xml:space="preserve"> миллионов лей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million lei</t>
    </r>
  </si>
  <si>
    <t>Soldul creditelor în economie – total</t>
  </si>
  <si>
    <t>Остаток кредитов в экономике – всего
Balance of the credits in economy – total</t>
  </si>
  <si>
    <t>pe termen scurt</t>
  </si>
  <si>
    <t>краткосрочные
short-term</t>
  </si>
  <si>
    <t>pe termen mediu şi lung</t>
  </si>
  <si>
    <t>среднесрочные и  долгосрочные
medium-term and long-term</t>
  </si>
  <si>
    <t>Soldul depozitelor ale persoanelor fizice – total</t>
  </si>
  <si>
    <t>Остаток депозитовфизических лиц – всего
Balance of deposits of physical persons – total</t>
  </si>
  <si>
    <t>în monedă naţională</t>
  </si>
  <si>
    <t>в национальной валюте
in national currency</t>
  </si>
  <si>
    <t>în monedă străină</t>
  </si>
  <si>
    <t>в иностранной валюте
in foreign currency</t>
  </si>
  <si>
    <r>
      <t xml:space="preserve">22.9. Numărul agenţilor economici, pe principalele tipuri de activităţi
</t>
    </r>
    <r>
      <rPr>
        <i/>
        <sz val="9"/>
        <rFont val="Arial"/>
        <family val="2"/>
      </rPr>
      <t xml:space="preserve">          Количество хозяйствующих субъектов по основным видам деятельности
          Number of economic units, by main economic activities </t>
    </r>
  </si>
  <si>
    <r>
      <t xml:space="preserve">Numărul întreprinderilor  raportoare 
</t>
    </r>
    <r>
      <rPr>
        <i/>
        <sz val="8"/>
        <rFont val="Arial"/>
        <family val="2"/>
      </rPr>
      <t xml:space="preserve">Число отчитавшихся предприятий 
Number of reporting  enterprises </t>
    </r>
  </si>
  <si>
    <r>
      <t xml:space="preserve">Întreprinderile care au obținut profit 
</t>
    </r>
    <r>
      <rPr>
        <i/>
        <sz val="8"/>
        <rFont val="Arial"/>
        <family val="2"/>
      </rPr>
      <t xml:space="preserve">Предприятия, получившие прибыль 
Enterprises which had profit </t>
    </r>
  </si>
  <si>
    <r>
      <t xml:space="preserve">Întreprinderile care au admis pierderi 
</t>
    </r>
    <r>
      <rPr>
        <i/>
        <sz val="8"/>
        <rFont val="Arial"/>
        <family val="2"/>
      </rPr>
      <t xml:space="preserve">Предприятия, допустившие убытки 
Enterprises which had losses </t>
    </r>
  </si>
  <si>
    <r>
      <t xml:space="preserve">Total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 xml:space="preserve">Всего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 xml:space="preserve">Total </t>
    </r>
  </si>
  <si>
    <r>
      <t xml:space="preserve">din care: / </t>
    </r>
    <r>
      <rPr>
        <i/>
        <sz val="8"/>
        <rFont val="Arial"/>
        <family val="2"/>
      </rPr>
      <t xml:space="preserve">в том числе: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of which:</t>
    </r>
  </si>
  <si>
    <t>Agricultură, silvicultură şi pescuit</t>
  </si>
  <si>
    <t>Сельское, лесное и рыбное хозяйство
Agriculture, forestry and fishing</t>
  </si>
  <si>
    <t>Industrie prelucrătoare</t>
  </si>
  <si>
    <t xml:space="preserve">Обрабатывающая промышленность
Manufacturing industry </t>
  </si>
  <si>
    <t>Producţia şi furnizarea de energie electrică şi termică, gaze, apă caldă şi aer condiţionat</t>
  </si>
  <si>
    <t>Производство и обеспечение электро- и теплоэнергией, газом и горячей водой; кондиционирование воздуха
Electricity, gas, steam and air conditioning supply</t>
  </si>
  <si>
    <t>Distribuţia apei; salubritate, gestionarea deşeurilor, activităţi de decontaminare</t>
  </si>
  <si>
    <t>Водоснабжение; очистка и обработка отходов и восстановительные работы
Water supply; sewerage, waste management and remediation activities</t>
  </si>
  <si>
    <t>Construcţii</t>
  </si>
  <si>
    <t>Строительство
Construction</t>
  </si>
  <si>
    <t>Comerţ cu ridicata şi cu amănuntul; repararea autovehiculelor, motocicletelor, a bunurilor casnice şi personale</t>
  </si>
  <si>
    <t xml:space="preserve">Оптовая и розничная торговля; ремонт автомобилей, мотоциклов, бытовых товаров и предметов личного пользования
Wholesale and retail trade; repair of motor vehicles, motorcycles, household and personal goods </t>
  </si>
  <si>
    <t>Transport şi depozitare</t>
  </si>
  <si>
    <t>Транспорт и хранение
Transportation and storage</t>
  </si>
  <si>
    <t>Activităţi de cazare şi alimentaţie publică</t>
  </si>
  <si>
    <t>Деятельность по размещению и общественному питанию
Accommodation and food service activities</t>
  </si>
  <si>
    <t>Informaţii şi comunicaţii</t>
  </si>
  <si>
    <t>Информационные услуги и связь
Information and communication</t>
  </si>
  <si>
    <t>Tranzacţii imobiliare</t>
  </si>
  <si>
    <t>Операции с недвижимым имуществом
Real estate activities</t>
  </si>
  <si>
    <t>Activităţi profesionale, ştiinţifice şi tehnice</t>
  </si>
  <si>
    <t>Профессиональная, научная и техническая деятельность
Professional, scientific and technical activities</t>
  </si>
  <si>
    <t>Alte activităţi</t>
  </si>
  <si>
    <t>Другие виды деятельности
Other activities</t>
  </si>
  <si>
    <r>
      <t xml:space="preserve">22.10. Activitatea agenţilor economici, pe principalele tipuri de activităţi
</t>
    </r>
    <r>
      <rPr>
        <i/>
        <sz val="9"/>
        <rFont val="Arial"/>
        <family val="2"/>
      </rPr>
      <t xml:space="preserve">             Деятельность хозяйствующих субъектов по основным видам деятельности
             Activity of economic units, by main economic activities</t>
    </r>
  </si>
  <si>
    <r>
      <t xml:space="preserve">Venituri din vânzări, mil. lei 
</t>
    </r>
    <r>
      <rPr>
        <i/>
        <sz val="8"/>
        <rFont val="Arial"/>
        <family val="2"/>
      </rPr>
      <t xml:space="preserve">Доходы от продаж, млн. лей 
Incomes from the sales, mio. lei </t>
    </r>
  </si>
  <si>
    <r>
      <t xml:space="preserve">Profit (+), pierderi (-) până la impozitare, mil. lei
</t>
    </r>
    <r>
      <rPr>
        <i/>
        <sz val="8"/>
        <rFont val="Arial"/>
        <family val="2"/>
      </rPr>
      <t xml:space="preserve">Прибыль (+), убытки (-) до налогообложения, млн. лей 
Profit (+), losses (-)
 before taxation, mio. lei </t>
    </r>
  </si>
  <si>
    <r>
      <t>Total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Всего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Total</t>
    </r>
  </si>
  <si>
    <r>
      <t>Construcţii /</t>
    </r>
    <r>
      <rPr>
        <i/>
        <sz val="8"/>
        <rFont val="Arial"/>
        <family val="2"/>
      </rPr>
      <t xml:space="preserve"> Строительство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Construction</t>
    </r>
  </si>
  <si>
    <t>Информационные услуги  и связь
Information and communication</t>
  </si>
  <si>
    <r>
      <t xml:space="preserve">22.11. Datorii  ale agenților economici, la 1 ianuarie
        </t>
    </r>
    <r>
      <rPr>
        <i/>
        <sz val="9"/>
        <rFont val="Arial"/>
        <family val="2"/>
      </rPr>
      <t xml:space="preserve">     Oбязательства хозяйствующих субъектов, на 1 января
             Liabilities of economic units, as of January 1</t>
    </r>
  </si>
  <si>
    <r>
      <t xml:space="preserve">milioane lei / </t>
    </r>
    <r>
      <rPr>
        <i/>
        <sz val="8"/>
        <rFont val="Arial"/>
        <family val="2"/>
      </rPr>
      <t xml:space="preserve">миллионов лей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million lei</t>
    </r>
  </si>
  <si>
    <r>
      <t>Datorii – total</t>
    </r>
  </si>
  <si>
    <t>Обязательства – всего 
Liabilities – total</t>
  </si>
  <si>
    <t>Datorii pe termen lung</t>
  </si>
  <si>
    <t>Долгосрочные обязательства
Long-term liabilities</t>
  </si>
  <si>
    <t>Datorii pe termen scurt</t>
  </si>
  <si>
    <t>Краткосрочные обязательства
Short-term liabilities</t>
  </si>
  <si>
    <t xml:space="preserve">Datorii financiare </t>
  </si>
  <si>
    <t>Финансовые обязательства 
Financial liabilities</t>
  </si>
  <si>
    <t>Datorii comerciale</t>
  </si>
  <si>
    <t>Торговые обязательства 
Trade liabilities</t>
  </si>
  <si>
    <t xml:space="preserve">Datorii calculate </t>
  </si>
  <si>
    <t>Начисленные обязательства 
Accrued liabilities</t>
  </si>
  <si>
    <r>
      <t xml:space="preserve">din care, privind: </t>
    </r>
  </si>
  <si>
    <t>в том числе по: 
of which, for:</t>
  </si>
  <si>
    <r>
      <t xml:space="preserve">retribuirea muncii </t>
    </r>
  </si>
  <si>
    <r>
      <t xml:space="preserve">4 669,8 </t>
    </r>
    <r>
      <rPr>
        <vertAlign val="superscript"/>
        <sz val="8"/>
        <rFont val="Arial"/>
        <family val="2"/>
      </rPr>
      <t>1</t>
    </r>
  </si>
  <si>
    <t xml:space="preserve">оплате труда 
work remuneration </t>
  </si>
  <si>
    <r>
      <t xml:space="preserve">asigurările </t>
    </r>
  </si>
  <si>
    <t>страхованию 
insurance</t>
  </si>
  <si>
    <t xml:space="preserve">decontările cu bugetul </t>
  </si>
  <si>
    <t>расчетам с бюджетом 
budget accounts</t>
  </si>
  <si>
    <t>alte datorii pe termen scurt</t>
  </si>
  <si>
    <t>прочим краткосрочным 
обязательствам
other short-term liabilities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</si>
  <si>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Inclusiv datorii față de personal privind alte operațiuni / </t>
    </r>
    <r>
      <rPr>
        <i/>
        <sz val="8"/>
        <rFont val="Arial"/>
        <family val="2"/>
      </rPr>
      <t>Обязательства персоналу по прочим операциям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Included debts to staff 
  on other tasks</t>
    </r>
  </si>
  <si>
    <r>
      <t xml:space="preserve">22.12. Datorii ale agenţilor economici, pe principalele tipuri de activităţi, la 1 ianuarie
         </t>
    </r>
    <r>
      <rPr>
        <i/>
        <sz val="9"/>
        <rFont val="Arial"/>
        <family val="2"/>
      </rPr>
      <t xml:space="preserve">   Обязательства хозяйствующих субъектов по основным видам деятельности, на 1 января
            Liabilities of economic units, by main economic activities, as of January 1</t>
    </r>
  </si>
  <si>
    <r>
      <t xml:space="preserve"> milioane lei /</t>
    </r>
    <r>
      <rPr>
        <i/>
        <sz val="8"/>
        <rFont val="Arial"/>
        <family val="2"/>
      </rPr>
      <t xml:space="preserve"> миллионов лей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million lei</t>
    </r>
  </si>
  <si>
    <r>
      <t>Total /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Всего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Total</t>
    </r>
  </si>
  <si>
    <t>Сельское, лесное и рыбное хозяйств
Agriculture, forestry and fishing</t>
  </si>
  <si>
    <t>Обрабатывающая промышленность
Manufacturing industry</t>
  </si>
  <si>
    <r>
      <t xml:space="preserve">Construcţii / </t>
    </r>
    <r>
      <rPr>
        <i/>
        <sz val="8"/>
        <rFont val="Arial"/>
        <family val="2"/>
      </rPr>
      <t xml:space="preserve">Строительство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Construction</t>
    </r>
  </si>
  <si>
    <t>Comerţ cu ridicata şi cu amănuntul; repararea autovehiculelor, motocicletelor, 
a bunurilor casnice şi personale</t>
  </si>
  <si>
    <t>Оптовая и розничная торговля; ремонт автомобилей, мотоциклов, бытовых товаров и  предметов личного пользования
Wholesale and retail trade; repair of motor vehicles, motorcycles, household  and personal goods</t>
  </si>
  <si>
    <r>
      <t>Transport şi depozitare /</t>
    </r>
    <r>
      <rPr>
        <i/>
        <sz val="8"/>
        <rFont val="Arial"/>
        <family val="2"/>
      </rPr>
      <t xml:space="preserve"> Транспорт и хранение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Transportation and storage</t>
    </r>
  </si>
  <si>
    <r>
      <t xml:space="preserve">Alte activităţi / </t>
    </r>
    <r>
      <rPr>
        <i/>
        <sz val="8"/>
        <rFont val="Arial"/>
        <family val="2"/>
      </rPr>
      <t>Другие виды деятельности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Other activities</t>
    </r>
  </si>
  <si>
    <r>
      <t xml:space="preserve">22.13. Principalii indicatori ce caracterizează capacitatea de plată a agenţilor economici, pe tipuri de activităţi
             (la sfârşitul anului)
             </t>
    </r>
    <r>
      <rPr>
        <i/>
        <sz val="9"/>
        <rFont val="Arial"/>
        <family val="2"/>
      </rPr>
      <t>Основные показатели платежеспособности хозяйствующих субъектов по видам деятельности 
             (на конец года)
             Main solvency indicators of economic units, by economic activities (end-year)</t>
    </r>
  </si>
  <si>
    <r>
      <t xml:space="preserve"> lei / </t>
    </r>
    <r>
      <rPr>
        <i/>
        <sz val="8"/>
        <rFont val="Arial"/>
        <family val="2"/>
      </rPr>
      <t>лей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 lei</t>
    </r>
  </si>
  <si>
    <r>
      <t xml:space="preserve">Rata lichidităţii absolute 
</t>
    </r>
    <r>
      <rPr>
        <i/>
        <sz val="8"/>
        <rFont val="Arial"/>
        <family val="2"/>
      </rPr>
      <t xml:space="preserve">Коэффициент абсолютной ликвидности 
Absolute liquidity ratio </t>
    </r>
  </si>
  <si>
    <r>
      <t xml:space="preserve">Rata lichidităţii generale 
</t>
    </r>
    <r>
      <rPr>
        <i/>
        <sz val="8"/>
        <rFont val="Arial"/>
        <family val="2"/>
      </rPr>
      <t xml:space="preserve">Коэффициент общей ликвидности 
General liquidity ratio </t>
    </r>
  </si>
  <si>
    <r>
      <t xml:space="preserve">Rata generală a imobilizărilor
</t>
    </r>
    <r>
      <rPr>
        <i/>
        <sz val="8"/>
        <rFont val="Arial"/>
        <family val="2"/>
      </rPr>
      <t xml:space="preserve">Коэффициент общей имобилизации 
Imobilization ratio </t>
    </r>
  </si>
  <si>
    <t>Industrie extractivă</t>
  </si>
  <si>
    <t>Горнодобывающая промышленность
Mining and quarrying</t>
  </si>
  <si>
    <t>Activitati financiare si de asigurari</t>
  </si>
  <si>
    <t>Финансовая деятельность и страхование
Financial and insurance activities</t>
  </si>
  <si>
    <t>Activitati de servicii administrative si activitati de servicii suport</t>
  </si>
  <si>
    <t>Административная деятельность и дополнительные услуги в данной области
Administrative and support service activities</t>
  </si>
  <si>
    <r>
      <t xml:space="preserve">Învăţămînt / </t>
    </r>
    <r>
      <rPr>
        <i/>
        <sz val="8"/>
        <rFont val="Arial"/>
        <family val="2"/>
      </rPr>
      <t xml:space="preserve">Образование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Education</t>
    </r>
  </si>
  <si>
    <t>Sănătate şi asistenţă socială</t>
  </si>
  <si>
    <t>Здравоохранение и социальные услуги
Health and social work</t>
  </si>
  <si>
    <t>Activitati culturale si de agrement</t>
  </si>
  <si>
    <t>Искусство, развлечения и отдых
Arts, entertainment and recreation</t>
  </si>
  <si>
    <t>Alte activităţi de servicii</t>
  </si>
  <si>
    <t>Предоставление прочих видов услуг
Other service activities</t>
  </si>
  <si>
    <r>
      <t xml:space="preserve">22.14. Principalii indicatori ce caracterizează rentabilitatea agenţilor economici, pe tipuri de activităţi
             </t>
    </r>
    <r>
      <rPr>
        <i/>
        <sz val="9"/>
        <rFont val="Arial"/>
        <family val="2"/>
      </rPr>
      <t xml:space="preserve">Основные показатели рентабельности хозяйствующих субъектов по видам деятельности 
             Main profitableness indicators of economic units, by economic activities </t>
    </r>
  </si>
  <si>
    <r>
      <t xml:space="preserve"> procente /</t>
    </r>
    <r>
      <rPr>
        <i/>
        <sz val="8"/>
        <rFont val="Arial"/>
        <family val="2"/>
      </rPr>
      <t xml:space="preserve"> проценты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percentage</t>
    </r>
  </si>
  <si>
    <r>
      <t xml:space="preserve">Rentabilitatea vânzărilor 
</t>
    </r>
    <r>
      <rPr>
        <i/>
        <sz val="8"/>
        <rFont val="Arial"/>
        <family val="2"/>
      </rPr>
      <t xml:space="preserve">Рентабельность продаж 
Sales profitableness </t>
    </r>
  </si>
  <si>
    <r>
      <t xml:space="preserve">Rentabilitatea economică 
</t>
    </r>
    <r>
      <rPr>
        <i/>
        <sz val="8"/>
        <rFont val="Arial"/>
        <family val="2"/>
      </rPr>
      <t xml:space="preserve">Экономическая рентабельность 
Economic profitableness </t>
    </r>
  </si>
  <si>
    <r>
      <t xml:space="preserve">Rentabilitatea capitalurilor proprii 
</t>
    </r>
    <r>
      <rPr>
        <i/>
        <sz val="8"/>
        <rFont val="Arial"/>
        <family val="2"/>
      </rPr>
      <t xml:space="preserve">Рентабельность капитала 
Return on Equity </t>
    </r>
  </si>
  <si>
    <r>
      <t xml:space="preserve">Rentabilitatea activelor 
</t>
    </r>
    <r>
      <rPr>
        <i/>
        <sz val="8"/>
        <rFont val="Arial"/>
        <family val="2"/>
      </rPr>
      <t xml:space="preserve">Рентабельность активов 
Return on assets </t>
    </r>
  </si>
  <si>
    <r>
      <t>din care: /</t>
    </r>
    <r>
      <rPr>
        <i/>
        <sz val="8"/>
        <rFont val="Arial"/>
        <family val="2"/>
      </rPr>
      <t xml:space="preserve"> в том числе: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of which: </t>
    </r>
  </si>
  <si>
    <t>Строительство 
Construction</t>
  </si>
  <si>
    <t>Оптовая и розничная торговля; ремонт автомобилей, мотоциклов, бытовых товаров и предметов личного пользования
Wholesale and retail trade; the repair of motor vehicles, motorcycles, household  and personal goods</t>
  </si>
  <si>
    <t xml:space="preserve">Învăţămînt </t>
  </si>
  <si>
    <t>Образование 
Education</t>
  </si>
  <si>
    <r>
      <t xml:space="preserve">22.15.  Principalii indicatori ai activităţii întreprinderilor mici şi mijlocii, pe forme de proprietate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
             </t>
    </r>
    <r>
      <rPr>
        <i/>
        <sz val="9"/>
        <rFont val="Arial"/>
        <family val="2"/>
      </rPr>
      <t xml:space="preserve">Основные показатели деятельности малых и средних предприятий по формам собственности 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
             Main indicators of small and middle enterprises activity, by forms of ownership </t>
    </r>
    <r>
      <rPr>
        <i/>
        <vertAlign val="superscript"/>
        <sz val="9"/>
        <rFont val="Arial"/>
        <family val="2"/>
      </rPr>
      <t>1</t>
    </r>
  </si>
  <si>
    <r>
      <t xml:space="preserve">Numărul de întreprinderi, mii  
</t>
    </r>
    <r>
      <rPr>
        <i/>
        <sz val="8"/>
        <rFont val="Arial"/>
        <family val="2"/>
      </rPr>
      <t xml:space="preserve">Число предприятий, тыс. 
Number of enterprises, thou.  </t>
    </r>
  </si>
  <si>
    <r>
      <t xml:space="preserve">Numărul mediu scriptic de salariaţi, mii  
</t>
    </r>
    <r>
      <rPr>
        <i/>
        <sz val="8"/>
        <rFont val="Arial"/>
        <family val="2"/>
      </rPr>
      <t xml:space="preserve">Среднегодовая численность персонала, тыс. 
Average number of employees, thou.  </t>
    </r>
  </si>
  <si>
    <r>
      <t xml:space="preserve">Venituri din vânzări, mil. lei 
</t>
    </r>
    <r>
      <rPr>
        <i/>
        <sz val="8"/>
        <rFont val="Arial"/>
        <family val="2"/>
      </rPr>
      <t xml:space="preserve">Доходы от продаж, млн. лей
Revenues from sales, mio. lei </t>
    </r>
  </si>
  <si>
    <r>
      <t>Total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Всего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Total</t>
    </r>
  </si>
  <si>
    <r>
      <t xml:space="preserve">Publică / </t>
    </r>
    <r>
      <rPr>
        <i/>
        <sz val="8"/>
        <rFont val="Arial"/>
        <family val="2"/>
      </rPr>
      <t xml:space="preserve">Публичная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Public</t>
    </r>
  </si>
  <si>
    <r>
      <t xml:space="preserve">Privată / </t>
    </r>
    <r>
      <rPr>
        <i/>
        <sz val="8"/>
        <rFont val="Arial"/>
        <family val="2"/>
      </rPr>
      <t xml:space="preserve">Частная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Private</t>
    </r>
    <r>
      <rPr>
        <sz val="8"/>
        <rFont val="Arial"/>
        <family val="2"/>
      </rPr>
      <t xml:space="preserve"> </t>
    </r>
  </si>
  <si>
    <t>Mixtă (publică şi privată), fără participare străină</t>
  </si>
  <si>
    <t>Смешанная (публичная и частная), без иностранного участия
Mixed (public and private), without foreign participation</t>
  </si>
  <si>
    <r>
      <t xml:space="preserve">Străină / </t>
    </r>
    <r>
      <rPr>
        <i/>
        <sz val="8"/>
        <rFont val="Arial"/>
        <family val="2"/>
      </rPr>
      <t xml:space="preserve">Иностранная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Foreign</t>
    </r>
  </si>
  <si>
    <t>A întreprinderilor mixte</t>
  </si>
  <si>
    <t>Совместных предприятий
Joint ventures</t>
  </si>
  <si>
    <r>
      <t>1</t>
    </r>
    <r>
      <rPr>
        <sz val="8"/>
        <rFont val="Arial"/>
        <family val="2"/>
      </rPr>
      <t xml:space="preserve"> Conform datelor din rapoartele financiare prezentate de către agenții economici
   </t>
    </r>
    <r>
      <rPr>
        <i/>
        <sz val="8"/>
        <rFont val="Arial"/>
        <family val="2"/>
      </rPr>
      <t>Согласно данным финансовой отчётности представленной хозяйствующими субъектами
   According to data from the financial statements presented by economic units</t>
    </r>
  </si>
  <si>
    <r>
      <t xml:space="preserve">Venituri din vânzări, mil. lei 
</t>
    </r>
    <r>
      <rPr>
        <i/>
        <sz val="8"/>
        <rFont val="Arial"/>
        <family val="2"/>
      </rPr>
      <t xml:space="preserve">Доходы от продаж, млн. лей   
Revenues from sales, mio. lei </t>
    </r>
  </si>
  <si>
    <r>
      <t xml:space="preserve">Profit (+), pierderi (-) până la impozitare, mil.lei 
</t>
    </r>
    <r>
      <rPr>
        <i/>
        <sz val="8"/>
        <rFont val="Arial"/>
        <family val="2"/>
      </rPr>
      <t>Прибыль (+), убытки (-) до налогообложения, млн. лей 
Profit (+), losses (-) before taxation, 
mio. lei</t>
    </r>
    <r>
      <rPr>
        <sz val="8"/>
        <rFont val="Arial"/>
        <family val="2"/>
      </rPr>
      <t xml:space="preserve"> </t>
    </r>
  </si>
  <si>
    <t>Agricultură, economia vînatului şi silvicultură</t>
  </si>
  <si>
    <t>Сельское хозяйство, охота и лесоводство
Agriculture, hunting and forestry</t>
  </si>
  <si>
    <t xml:space="preserve">Producția și furnizarea de energie electrică și termică, gaze, apă caldă și aer condiționat </t>
  </si>
  <si>
    <t>Производство и обеспечение электро- и теплоэнергией, газом, горячей водой; кондиционирование воздуха
Electricity, gas, steam and air conditioning supply</t>
  </si>
  <si>
    <t>Distribuția apei; salubritate, gestionarea deșeurilor, activități de decontaminare</t>
  </si>
  <si>
    <t>Водоснабжение; очистка и обработка отходов и восстановительные работы
Water supply, sewerage, waste management and remediation activities</t>
  </si>
  <si>
    <t xml:space="preserve">Comerţ cu ridicata şi cu amănuntul </t>
  </si>
  <si>
    <t>Оптовая и розничная торговля 
Wholesale and retail trade</t>
  </si>
  <si>
    <t xml:space="preserve">Transport și depozitare </t>
  </si>
  <si>
    <t>Транспорт и хранение
Transport and storage</t>
  </si>
  <si>
    <t>Activități de cazare și alimentație publică</t>
  </si>
  <si>
    <t>Деятельность гостиниц и предприятий общественного питания
Accommodation and food service activities</t>
  </si>
  <si>
    <t>Informații și comunicații</t>
  </si>
  <si>
    <t>Activități profesionale, științifice și tehnice</t>
  </si>
  <si>
    <t>Профессиональная, научная и техническая деятельность
Professional, scientific and tehnical activities</t>
  </si>
  <si>
    <r>
      <t>1</t>
    </r>
    <r>
      <rPr>
        <sz val="8"/>
        <rFont val="Arial"/>
        <family val="2"/>
      </rPr>
      <t xml:space="preserve"> Conform datelor din situațiile financiare prezentate de către agenții economici / </t>
    </r>
    <r>
      <rPr>
        <i/>
        <sz val="8"/>
        <rFont val="Arial"/>
        <family val="2"/>
      </rPr>
      <t>Согласно данным финансовой отчётности 
  представленной хозяйствующими субъектами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According to data from the financial statements presented by economic units</t>
    </r>
  </si>
  <si>
    <r>
      <t xml:space="preserve">22.17. Activitatea asiguratorilor
         </t>
    </r>
    <r>
      <rPr>
        <i/>
        <sz val="9"/>
        <rFont val="Arial"/>
        <family val="2"/>
      </rPr>
      <t xml:space="preserve">  Деятельность страховщиков
           The activity of insurers</t>
    </r>
  </si>
  <si>
    <r>
      <t>mii lei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тысяч лей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thousand lei</t>
    </r>
  </si>
  <si>
    <r>
      <t xml:space="preserve">Prime brute subscrise pe clase de asigurări   
</t>
    </r>
    <r>
      <rPr>
        <i/>
        <sz val="8"/>
        <rFont val="Arial"/>
        <family val="2"/>
      </rPr>
      <t>Начисленные брутто-премии по 
классам страхования   
Gross premium charged by insurance classes</t>
    </r>
    <r>
      <rPr>
        <sz val="8"/>
        <rFont val="Arial"/>
        <family val="2"/>
      </rPr>
      <t xml:space="preserve">   </t>
    </r>
  </si>
  <si>
    <r>
      <t xml:space="preserve">Despăgubiri și indemnizații de asigurare plătite pe clase de asigurări    
</t>
    </r>
    <r>
      <rPr>
        <i/>
        <sz val="8"/>
        <rFont val="Arial"/>
        <family val="2"/>
      </rPr>
      <t xml:space="preserve">Выплата страховых возмещений и компенсаций по классам страхования   
Insurance damages and compensations paid by insurance classes   </t>
    </r>
  </si>
  <si>
    <t>Asigurări generale</t>
  </si>
  <si>
    <t xml:space="preserve">Общее страхование
General insurance </t>
  </si>
  <si>
    <t>Asigurări de sănătate</t>
  </si>
  <si>
    <t>Страхование здоровья
Health insurance</t>
  </si>
  <si>
    <t xml:space="preserve"> Asigurări de vehicule terestre (alte decât feroviare) (CASCO)</t>
  </si>
  <si>
    <t>Страхование наземного транспорта (кроме железнодорожного) (CASCO)
Vehicle insurance (other than railway transport) (CASCO)</t>
  </si>
  <si>
    <t>Asigurări de incendiu și alte calamităţi naturale</t>
  </si>
  <si>
    <t>Страхование от пожара и других стихийных бедствий
Fire and natural disasters insurance</t>
  </si>
  <si>
    <t>Asigurări de răspundere civilă auto</t>
  </si>
  <si>
    <t>Страхование автогражданской ответственности
Motor insurance</t>
  </si>
  <si>
    <r>
      <t xml:space="preserve"> Altele /</t>
    </r>
    <r>
      <rPr>
        <i/>
        <sz val="8"/>
        <rFont val="Arial"/>
        <family val="2"/>
      </rPr>
      <t xml:space="preserve"> Другие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Others</t>
    </r>
  </si>
  <si>
    <t>Asigurări de viaţă</t>
  </si>
  <si>
    <t>Страхование жизни
Life insurance</t>
  </si>
  <si>
    <t>Asigurări de viață (fără asigurarea cu pensii și fără anuităţi)</t>
  </si>
  <si>
    <t>Страхование жизни (без страхования пенсий и без аннуитетов)  
Life insurance (without pension and annuity insurance )</t>
  </si>
  <si>
    <r>
      <t xml:space="preserve"> Alte / </t>
    </r>
    <r>
      <rPr>
        <i/>
        <sz val="8"/>
        <rFont val="Arial"/>
        <family val="2"/>
      </rPr>
      <t>Другие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Others</t>
    </r>
  </si>
  <si>
    <r>
      <t xml:space="preserve">22.18. Structura  primelor  brute subscrise și plăți pe clase de asigurări
           </t>
    </r>
    <r>
      <rPr>
        <i/>
        <sz val="9"/>
        <rFont val="Arial"/>
        <family val="2"/>
      </rPr>
      <t>Структура начисленных брутто-премий и страховых выплат по классам страхования
           Structure of  gross premium charged and paid by insurance classes</t>
    </r>
  </si>
  <si>
    <r>
      <t>procente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проценты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percentage</t>
    </r>
  </si>
  <si>
    <r>
      <t xml:space="preserve">Prime brute subscrise pe clase de asigurări
</t>
    </r>
    <r>
      <rPr>
        <i/>
        <sz val="8"/>
        <rFont val="Arial"/>
        <family val="2"/>
      </rPr>
      <t xml:space="preserve">Начисленные брутто-премии по классам страхования    
Gross premium charged by insurance classes </t>
    </r>
  </si>
  <si>
    <r>
      <t xml:space="preserve">Despăgubiri și indemnizații de asigurare plătite pe clase de asigurări       
</t>
    </r>
    <r>
      <rPr>
        <i/>
        <sz val="8"/>
        <rFont val="Arial"/>
        <family val="2"/>
      </rPr>
      <t xml:space="preserve">Выплата страховых возмещений и компенсаций по классам страхования    
Insurance damages and compensations paid by insurance classes    </t>
    </r>
  </si>
  <si>
    <t>Asigurări de vehicule terestre (alte decât feroviare) (CASCO)</t>
  </si>
  <si>
    <t>Страхование от пожара  и других стихийных бедствий
Fire and natural disasters insurance</t>
  </si>
  <si>
    <r>
      <t>Alte /</t>
    </r>
    <r>
      <rPr>
        <i/>
        <sz val="8"/>
        <rFont val="Arial"/>
        <family val="2"/>
      </rPr>
      <t xml:space="preserve"> Другие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Others</t>
    </r>
  </si>
  <si>
    <r>
      <t xml:space="preserve">22.19. Mijloace fixe acordate în leasing
            </t>
    </r>
    <r>
      <rPr>
        <i/>
        <sz val="9"/>
        <rFont val="Arial"/>
        <family val="2"/>
      </rPr>
      <t>Основные средства, предоставленные в лизинг
            Fixed assets in leasing</t>
    </r>
  </si>
  <si>
    <r>
      <t>Milioane lei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Миллионов лей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Million lei</t>
    </r>
  </si>
  <si>
    <r>
      <t>Total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Всего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Total</t>
    </r>
  </si>
  <si>
    <r>
      <t xml:space="preserve">din care: / </t>
    </r>
    <r>
      <rPr>
        <i/>
        <sz val="8"/>
        <rFont val="Arial"/>
        <family val="2"/>
      </rPr>
      <t>в том числе: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of which:</t>
    </r>
  </si>
  <si>
    <t>mijloace de transport</t>
  </si>
  <si>
    <t>транспортные средства
transport means</t>
  </si>
  <si>
    <t>clădiri şi construcţii speciale</t>
  </si>
  <si>
    <t>здания и специальные сооружения
buildings and special establishments</t>
  </si>
  <si>
    <t>maşini şi utilaje</t>
  </si>
  <si>
    <t>машины и оборудование
machinery and equipment</t>
  </si>
  <si>
    <t>alte mijloace fixe</t>
  </si>
  <si>
    <t>прочие основные средства
other fixed assets</t>
  </si>
  <si>
    <r>
      <t>Structura</t>
    </r>
    <r>
      <rPr>
        <sz val="8"/>
        <rFont val="Arial"/>
        <family val="2"/>
      </rPr>
      <t>,</t>
    </r>
    <r>
      <rPr>
        <b/>
        <sz val="8"/>
        <rFont val="Arial"/>
        <family val="2"/>
      </rPr>
      <t xml:space="preserve"> %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Структура, %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Structure, %</t>
    </r>
  </si>
  <si>
    <r>
      <t xml:space="preserve">Venituri </t>
    </r>
    <r>
      <rPr>
        <sz val="9"/>
        <rFont val="Arial"/>
        <family val="2"/>
      </rPr>
      <t>/</t>
    </r>
    <r>
      <rPr>
        <i/>
        <sz val="9"/>
        <rFont val="Arial"/>
        <family val="2"/>
      </rPr>
      <t xml:space="preserve"> Доходы</t>
    </r>
    <r>
      <rPr>
        <sz val="9"/>
        <rFont val="Arial"/>
        <family val="2"/>
      </rPr>
      <t xml:space="preserve"> / </t>
    </r>
    <r>
      <rPr>
        <i/>
        <sz val="9"/>
        <rFont val="Arial"/>
        <family val="2"/>
      </rPr>
      <t>Revenues</t>
    </r>
  </si>
  <si>
    <r>
      <t xml:space="preserve">alte venituri / </t>
    </r>
    <r>
      <rPr>
        <i/>
        <sz val="8"/>
        <rFont val="Arial"/>
        <family val="2"/>
      </rPr>
      <t>прочие доходы / other incomes</t>
    </r>
  </si>
  <si>
    <r>
      <t>Executat în % faţă de precizat</t>
    </r>
    <r>
      <rPr>
        <strike/>
        <sz val="8"/>
        <color indexed="10"/>
        <rFont val="Arial"/>
        <family val="2"/>
      </rPr>
      <t xml:space="preserve">  
</t>
    </r>
    <r>
      <rPr>
        <i/>
        <sz val="8"/>
        <rFont val="Arial"/>
        <family val="2"/>
      </rPr>
      <t>Исполнено в % к предусмот-ренному</t>
    </r>
    <r>
      <rPr>
        <i/>
        <strike/>
        <sz val="8"/>
        <color indexed="10"/>
        <rFont val="Arial"/>
        <family val="2"/>
      </rPr>
      <t xml:space="preserve"> 
</t>
    </r>
    <r>
      <rPr>
        <i/>
        <sz val="8"/>
        <rFont val="Arial"/>
        <family val="2"/>
      </rPr>
      <t>Executed in % to planned</t>
    </r>
  </si>
  <si>
    <t>Трансферты, полученные  в рамках национального публичного бюджета
Transfers received within the national public budget</t>
  </si>
  <si>
    <r>
      <t xml:space="preserve">22.16. Principalii indicatori ai activităţii întreprinderilor mici şi mijlocii, pe tipuri de activităţi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
            </t>
    </r>
    <r>
      <rPr>
        <i/>
        <sz val="9"/>
        <rFont val="Arial"/>
        <family val="2"/>
      </rPr>
      <t xml:space="preserve">Основные показатели деятельности малых и средних предприятий по видам деятельности 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
            Main indicators of small and middle enterprises activity, by economic activities </t>
    </r>
    <r>
      <rPr>
        <i/>
        <vertAlign val="superscript"/>
        <sz val="9"/>
        <rFont val="Arial"/>
        <family val="2"/>
      </rPr>
      <t>1</t>
    </r>
  </si>
  <si>
    <r>
      <t xml:space="preserve">22.20. Mijloace fixe acordate în leasing cu termen de achitare
           </t>
    </r>
    <r>
      <rPr>
        <i/>
        <sz val="9"/>
        <rFont val="Arial"/>
        <family val="2"/>
      </rPr>
      <t xml:space="preserve"> Основные средства, предоставленные в лизинг со сроком выплаты
            Fixed assets in leasing with term of payment</t>
    </r>
  </si>
  <si>
    <r>
      <t xml:space="preserve">Milioane lei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 xml:space="preserve">Миллионов лей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Million lei</t>
    </r>
  </si>
  <si>
    <r>
      <t>Total</t>
    </r>
    <r>
      <rPr>
        <sz val="8"/>
        <rFont val="Arial Cyr"/>
        <family val="0"/>
      </rPr>
      <t xml:space="preserve"> / </t>
    </r>
    <r>
      <rPr>
        <i/>
        <sz val="8"/>
        <rFont val="Arial Cyr"/>
        <family val="0"/>
      </rPr>
      <t>Всего</t>
    </r>
    <r>
      <rPr>
        <sz val="8"/>
        <rFont val="Arial Cyr"/>
        <family val="0"/>
      </rPr>
      <t xml:space="preserve"> / </t>
    </r>
    <r>
      <rPr>
        <i/>
        <sz val="8"/>
        <rFont val="Arial Cyr"/>
        <family val="0"/>
      </rPr>
      <t>Total</t>
    </r>
  </si>
  <si>
    <r>
      <t xml:space="preserve">din care: / </t>
    </r>
    <r>
      <rPr>
        <i/>
        <sz val="8"/>
        <rFont val="Arial CYR"/>
        <family val="0"/>
      </rPr>
      <t>в том числе:</t>
    </r>
    <r>
      <rPr>
        <sz val="8"/>
        <rFont val="Arial Cyr"/>
        <family val="0"/>
      </rPr>
      <t xml:space="preserve"> / </t>
    </r>
    <r>
      <rPr>
        <i/>
        <sz val="8"/>
        <rFont val="Arial CYR"/>
        <family val="0"/>
      </rPr>
      <t>of which:</t>
    </r>
  </si>
  <si>
    <r>
      <t xml:space="preserve">până la 3 ani / </t>
    </r>
    <r>
      <rPr>
        <i/>
        <sz val="8"/>
        <rFont val="Arial CYR"/>
        <family val="0"/>
      </rPr>
      <t>до 3 лет</t>
    </r>
    <r>
      <rPr>
        <sz val="8"/>
        <rFont val="Arial Cyr"/>
        <family val="0"/>
      </rPr>
      <t xml:space="preserve"> / </t>
    </r>
    <r>
      <rPr>
        <i/>
        <sz val="8"/>
        <rFont val="Arial CYR"/>
        <family val="0"/>
      </rPr>
      <t>up to 3 years</t>
    </r>
  </si>
  <si>
    <t xml:space="preserve">de la 3 ani până la 5 ani </t>
  </si>
  <si>
    <t>от 3 до 5 лет 
from 3 to 5 years</t>
  </si>
  <si>
    <t xml:space="preserve">mai mult de 5 ani </t>
  </si>
  <si>
    <t>более 5 лет 
over 5 years</t>
  </si>
  <si>
    <r>
      <t>Structura, %</t>
    </r>
    <r>
      <rPr>
        <sz val="8"/>
        <rFont val="Arial Cyr"/>
        <family val="0"/>
      </rPr>
      <t xml:space="preserve"> / </t>
    </r>
    <r>
      <rPr>
        <i/>
        <sz val="8"/>
        <rFont val="Arial Cyr"/>
        <family val="0"/>
      </rPr>
      <t>Структура, %</t>
    </r>
    <r>
      <rPr>
        <sz val="8"/>
        <rFont val="Arial Cyr"/>
        <family val="0"/>
      </rPr>
      <t xml:space="preserve"> / </t>
    </r>
    <r>
      <rPr>
        <i/>
        <sz val="8"/>
        <rFont val="Arial Cyr"/>
        <family val="0"/>
      </rPr>
      <t>Structure, %</t>
    </r>
  </si>
  <si>
    <r>
      <t xml:space="preserve">5 299,7 </t>
    </r>
    <r>
      <rPr>
        <vertAlign val="superscript"/>
        <sz val="8"/>
        <rFont val="Arial"/>
        <family val="2"/>
      </rPr>
      <t>1</t>
    </r>
  </si>
  <si>
    <r>
      <t xml:space="preserve">6 058,9 </t>
    </r>
    <r>
      <rPr>
        <vertAlign val="superscript"/>
        <sz val="8"/>
        <rFont val="Arial"/>
        <family val="2"/>
      </rPr>
      <t>1</t>
    </r>
  </si>
  <si>
    <r>
      <t xml:space="preserve">6 606,4 </t>
    </r>
    <r>
      <rPr>
        <vertAlign val="superscript"/>
        <sz val="8"/>
        <rFont val="Arial"/>
        <family val="2"/>
      </rPr>
      <t>1</t>
    </r>
  </si>
  <si>
    <r>
      <t xml:space="preserve">22.5. Executarea fondurilor asigurării obligatorii de asistență medicală    
    </t>
    </r>
    <r>
      <rPr>
        <i/>
        <sz val="9"/>
        <rFont val="Arial"/>
        <family val="2"/>
      </rPr>
      <t xml:space="preserve">      Исполнение фондов обязательного медицинского страхования
          Execution of funds of compulsory insurance of medical assistance   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</si>
</sst>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10"/>
      <name val="Arial Cyr"/>
      <family val="0"/>
    </font>
    <font>
      <sz val="8"/>
      <name val="Arial Cyr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10"/>
      <name val="Arial Cyr"/>
      <family val="0"/>
    </font>
    <font>
      <sz val="9"/>
      <name val="Arial Cyr"/>
      <family val="0"/>
    </font>
    <font>
      <strike/>
      <sz val="8"/>
      <color indexed="10"/>
      <name val="Arial"/>
      <family val="2"/>
    </font>
    <font>
      <i/>
      <strike/>
      <sz val="8"/>
      <color indexed="10"/>
      <name val="Arial"/>
      <family val="2"/>
    </font>
    <font>
      <b/>
      <i/>
      <sz val="8"/>
      <name val="Arial"/>
      <family val="2"/>
    </font>
    <font>
      <b/>
      <sz val="8"/>
      <name val="Arial Cyr"/>
      <family val="0"/>
    </font>
    <font>
      <sz val="10"/>
      <name val="Arial"/>
      <family val="2"/>
    </font>
    <font>
      <i/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i/>
      <vertAlign val="superscript"/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16" fillId="0" borderId="0">
      <alignment/>
      <protection/>
    </xf>
  </cellStyleXfs>
  <cellXfs count="257">
    <xf numFmtId="0" fontId="0" fillId="0" borderId="0" xfId="0" applyAlignment="1">
      <alignment/>
    </xf>
    <xf numFmtId="0" fontId="4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right" vertical="top" wrapText="1" inden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 indent="2"/>
    </xf>
    <xf numFmtId="0" fontId="2" fillId="0" borderId="0" xfId="0" applyFont="1" applyFill="1" applyAlignment="1">
      <alignment horizontal="left" vertical="center" wrapText="1" indent="3"/>
    </xf>
    <xf numFmtId="0" fontId="2" fillId="0" borderId="0" xfId="0" applyFont="1" applyFill="1" applyAlignment="1">
      <alignment horizontal="left" vertical="center" wrapText="1" indent="2"/>
    </xf>
    <xf numFmtId="0" fontId="4" fillId="0" borderId="0" xfId="0" applyFont="1" applyFill="1" applyAlignment="1">
      <alignment horizontal="left" vertical="center" wrapText="1" indent="2"/>
    </xf>
    <xf numFmtId="0" fontId="3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left" vertical="top" wrapText="1" indent="2"/>
    </xf>
    <xf numFmtId="165" fontId="3" fillId="0" borderId="0" xfId="0" applyNumberFormat="1" applyFont="1" applyFill="1" applyBorder="1" applyAlignment="1">
      <alignment horizontal="right" wrapText="1" indent="1"/>
    </xf>
    <xf numFmtId="165" fontId="2" fillId="0" borderId="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left" vertical="top" wrapText="1" indent="3"/>
    </xf>
    <xf numFmtId="165" fontId="2" fillId="0" borderId="0" xfId="0" applyNumberFormat="1" applyFont="1" applyFill="1" applyBorder="1" applyAlignment="1">
      <alignment horizontal="right" vertical="top" wrapText="1" indent="1"/>
    </xf>
    <xf numFmtId="165" fontId="3" fillId="0" borderId="0" xfId="0" applyNumberFormat="1" applyFont="1" applyFill="1" applyBorder="1" applyAlignment="1">
      <alignment horizontal="right" vertical="top" wrapText="1" indent="1"/>
    </xf>
    <xf numFmtId="0" fontId="4" fillId="0" borderId="0" xfId="0" applyFont="1" applyFill="1" applyAlignment="1">
      <alignment horizontal="left" vertical="center" wrapText="1" indent="3"/>
    </xf>
    <xf numFmtId="0" fontId="6" fillId="0" borderId="1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wrapText="1"/>
    </xf>
    <xf numFmtId="165" fontId="7" fillId="0" borderId="0" xfId="0" applyNumberFormat="1" applyFont="1" applyFill="1" applyBorder="1" applyAlignment="1">
      <alignment horizontal="right" wrapText="1" indent="1"/>
    </xf>
    <xf numFmtId="0" fontId="8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65" fontId="7" fillId="0" borderId="0" xfId="0" applyNumberFormat="1" applyFont="1" applyFill="1" applyBorder="1" applyAlignment="1">
      <alignment horizontal="right" vertical="top" wrapText="1" indent="1"/>
    </xf>
    <xf numFmtId="165" fontId="7" fillId="0" borderId="11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7" fillId="0" borderId="0" xfId="0" applyNumberFormat="1" applyFont="1" applyFill="1" applyBorder="1" applyAlignment="1">
      <alignment horizontal="right" vertical="top" wrapText="1"/>
    </xf>
    <xf numFmtId="165" fontId="7" fillId="0" borderId="12" xfId="0" applyNumberFormat="1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 indent="3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Alignment="1">
      <alignment horizontal="left" wrapText="1" indent="3"/>
    </xf>
    <xf numFmtId="0" fontId="2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wrapText="1" indent="1"/>
    </xf>
    <xf numFmtId="0" fontId="4" fillId="0" borderId="15" xfId="0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165" fontId="2" fillId="0" borderId="0" xfId="0" applyNumberFormat="1" applyFont="1" applyFill="1" applyBorder="1" applyAlignment="1">
      <alignment horizontal="right" vertical="top"/>
    </xf>
    <xf numFmtId="0" fontId="2" fillId="33" borderId="15" xfId="0" applyFont="1" applyFill="1" applyBorder="1" applyAlignment="1">
      <alignment horizontal="left" wrapText="1" indent="1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horizontal="left" vertical="center" wrapText="1" indent="4"/>
    </xf>
    <xf numFmtId="0" fontId="2" fillId="0" borderId="15" xfId="0" applyFont="1" applyFill="1" applyBorder="1" applyAlignment="1">
      <alignment horizontal="left" vertical="center" wrapText="1" indent="3"/>
    </xf>
    <xf numFmtId="0" fontId="2" fillId="0" borderId="15" xfId="0" applyFont="1" applyFill="1" applyBorder="1" applyAlignment="1">
      <alignment horizontal="left" vertical="top" wrapText="1" indent="3"/>
    </xf>
    <xf numFmtId="0" fontId="4" fillId="0" borderId="15" xfId="0" applyFont="1" applyFill="1" applyBorder="1" applyAlignment="1">
      <alignment horizontal="left" vertical="top" wrapText="1" indent="3"/>
    </xf>
    <xf numFmtId="0" fontId="2" fillId="0" borderId="15" xfId="0" applyFont="1" applyFill="1" applyBorder="1" applyAlignment="1">
      <alignment horizontal="left" vertical="top" wrapText="1" indent="2"/>
    </xf>
    <xf numFmtId="164" fontId="3" fillId="0" borderId="0" xfId="0" applyNumberFormat="1" applyFont="1" applyFill="1" applyBorder="1" applyAlignment="1">
      <alignment vertical="top"/>
    </xf>
    <xf numFmtId="165" fontId="3" fillId="0" borderId="0" xfId="0" applyNumberFormat="1" applyFont="1" applyFill="1" applyBorder="1" applyAlignment="1">
      <alignment horizontal="right" vertical="top"/>
    </xf>
    <xf numFmtId="0" fontId="2" fillId="0" borderId="15" xfId="0" applyFont="1" applyFill="1" applyBorder="1" applyAlignment="1">
      <alignment horizontal="left" vertical="center" wrapText="1" indent="2"/>
    </xf>
    <xf numFmtId="164" fontId="3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164" fontId="3" fillId="0" borderId="12" xfId="0" applyNumberFormat="1" applyFont="1" applyFill="1" applyBorder="1" applyAlignment="1">
      <alignment horizontal="right" wrapText="1"/>
    </xf>
    <xf numFmtId="164" fontId="3" fillId="0" borderId="12" xfId="0" applyNumberFormat="1" applyFont="1" applyFill="1" applyBorder="1" applyAlignment="1">
      <alignment horizontal="right" wrapText="1" indent="3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right" wrapText="1" indent="2"/>
    </xf>
    <xf numFmtId="0" fontId="2" fillId="0" borderId="15" xfId="0" applyFont="1" applyFill="1" applyBorder="1" applyAlignment="1">
      <alignment horizontal="left" wrapText="1" indent="2"/>
    </xf>
    <xf numFmtId="165" fontId="2" fillId="0" borderId="0" xfId="0" applyNumberFormat="1" applyFont="1" applyFill="1" applyBorder="1" applyAlignment="1">
      <alignment horizontal="right" wrapText="1" indent="2"/>
    </xf>
    <xf numFmtId="0" fontId="6" fillId="0" borderId="0" xfId="0" applyFont="1" applyFill="1" applyBorder="1" applyAlignment="1">
      <alignment horizontal="right" indent="2"/>
    </xf>
    <xf numFmtId="0" fontId="6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left" vertical="top" wrapText="1" indent="2"/>
    </xf>
    <xf numFmtId="0" fontId="4" fillId="0" borderId="15" xfId="0" applyFont="1" applyFill="1" applyBorder="1" applyAlignment="1">
      <alignment horizontal="left" vertical="center" wrapText="1" indent="3"/>
    </xf>
    <xf numFmtId="165" fontId="3" fillId="0" borderId="0" xfId="0" applyNumberFormat="1" applyFont="1" applyFill="1" applyBorder="1" applyAlignment="1">
      <alignment horizontal="right" wrapText="1" indent="3"/>
    </xf>
    <xf numFmtId="0" fontId="4" fillId="0" borderId="15" xfId="0" applyFont="1" applyFill="1" applyBorder="1" applyAlignment="1">
      <alignment horizontal="left" vertical="center" wrapText="1" indent="2"/>
    </xf>
    <xf numFmtId="0" fontId="4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 wrapText="1" indent="2"/>
    </xf>
    <xf numFmtId="0" fontId="4" fillId="0" borderId="16" xfId="0" applyFont="1" applyFill="1" applyBorder="1" applyAlignment="1">
      <alignment horizontal="left" wrapText="1"/>
    </xf>
    <xf numFmtId="165" fontId="2" fillId="0" borderId="12" xfId="0" applyNumberFormat="1" applyFont="1" applyFill="1" applyBorder="1" applyAlignment="1">
      <alignment horizontal="right" wrapText="1"/>
    </xf>
    <xf numFmtId="165" fontId="2" fillId="0" borderId="12" xfId="0" applyNumberFormat="1" applyFont="1" applyFill="1" applyBorder="1" applyAlignment="1">
      <alignment horizontal="right" wrapText="1" indent="2"/>
    </xf>
    <xf numFmtId="0" fontId="2" fillId="0" borderId="17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wrapText="1"/>
    </xf>
    <xf numFmtId="165" fontId="7" fillId="0" borderId="0" xfId="0" applyNumberFormat="1" applyFont="1" applyFill="1" applyBorder="1" applyAlignment="1">
      <alignment horizontal="right" wrapText="1"/>
    </xf>
    <xf numFmtId="0" fontId="7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165" fontId="16" fillId="0" borderId="0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17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top" wrapText="1"/>
    </xf>
    <xf numFmtId="165" fontId="16" fillId="0" borderId="12" xfId="0" applyNumberFormat="1" applyFont="1" applyFill="1" applyBorder="1" applyAlignment="1">
      <alignment horizontal="right"/>
    </xf>
    <xf numFmtId="0" fontId="16" fillId="0" borderId="12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wrapText="1"/>
    </xf>
    <xf numFmtId="3" fontId="16" fillId="0" borderId="0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left" wrapText="1" indent="1"/>
    </xf>
    <xf numFmtId="3" fontId="2" fillId="0" borderId="0" xfId="0" applyNumberFormat="1" applyFont="1" applyFill="1" applyBorder="1" applyAlignment="1">
      <alignment horizontal="right" wrapText="1"/>
    </xf>
    <xf numFmtId="3" fontId="63" fillId="0" borderId="0" xfId="0" applyNumberFormat="1" applyFont="1" applyFill="1" applyBorder="1" applyAlignment="1">
      <alignment horizontal="right" wrapText="1"/>
    </xf>
    <xf numFmtId="3" fontId="16" fillId="0" borderId="0" xfId="0" applyNumberFormat="1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left" wrapText="1" indent="1"/>
    </xf>
    <xf numFmtId="164" fontId="2" fillId="0" borderId="12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 wrapText="1"/>
    </xf>
    <xf numFmtId="3" fontId="16" fillId="0" borderId="12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wrapText="1" indent="1"/>
    </xf>
    <xf numFmtId="3" fontId="2" fillId="0" borderId="0" xfId="0" applyNumberFormat="1" applyFont="1" applyFill="1" applyBorder="1" applyAlignment="1">
      <alignment horizontal="right" wrapText="1" indent="1"/>
    </xf>
    <xf numFmtId="3" fontId="2" fillId="0" borderId="12" xfId="0" applyNumberFormat="1" applyFont="1" applyFill="1" applyBorder="1" applyAlignment="1">
      <alignment horizontal="right" wrapText="1" indent="1"/>
    </xf>
    <xf numFmtId="3" fontId="3" fillId="0" borderId="12" xfId="0" applyNumberFormat="1" applyFont="1" applyFill="1" applyBorder="1" applyAlignment="1">
      <alignment horizontal="right" wrapText="1" indent="1"/>
    </xf>
    <xf numFmtId="0" fontId="16" fillId="0" borderId="0" xfId="0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 wrapText="1" indent="1"/>
    </xf>
    <xf numFmtId="164" fontId="2" fillId="0" borderId="12" xfId="0" applyNumberFormat="1" applyFont="1" applyFill="1" applyBorder="1" applyAlignment="1">
      <alignment horizontal="right" wrapText="1" indent="1"/>
    </xf>
    <xf numFmtId="165" fontId="2" fillId="0" borderId="12" xfId="0" applyNumberFormat="1" applyFont="1" applyFill="1" applyBorder="1" applyAlignment="1">
      <alignment horizontal="right" wrapText="1" indent="1"/>
    </xf>
    <xf numFmtId="0" fontId="16" fillId="0" borderId="12" xfId="0" applyFont="1" applyFill="1" applyBorder="1" applyAlignment="1">
      <alignment horizontal="right" indent="1"/>
    </xf>
    <xf numFmtId="3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2" fillId="0" borderId="15" xfId="0" applyFont="1" applyFill="1" applyBorder="1" applyAlignment="1">
      <alignment horizontal="left" wrapText="1" indent="4"/>
    </xf>
    <xf numFmtId="0" fontId="4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left" wrapText="1" indent="3"/>
    </xf>
    <xf numFmtId="0" fontId="4" fillId="0" borderId="15" xfId="0" applyFont="1" applyFill="1" applyBorder="1" applyAlignment="1">
      <alignment horizontal="left" wrapText="1" indent="3"/>
    </xf>
    <xf numFmtId="0" fontId="4" fillId="0" borderId="16" xfId="0" applyFont="1" applyFill="1" applyBorder="1" applyAlignment="1">
      <alignment horizontal="left" wrapText="1" indent="3"/>
    </xf>
    <xf numFmtId="3" fontId="0" fillId="0" borderId="12" xfId="0" applyNumberFormat="1" applyFill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0" fontId="2" fillId="0" borderId="16" xfId="0" applyFont="1" applyFill="1" applyBorder="1" applyAlignment="1">
      <alignment horizontal="left" wrapText="1" indent="1"/>
    </xf>
    <xf numFmtId="165" fontId="2" fillId="0" borderId="12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>
      <alignment horizontal="right" wrapText="1" indent="1"/>
    </xf>
    <xf numFmtId="2" fontId="2" fillId="0" borderId="0" xfId="0" applyNumberFormat="1" applyFont="1" applyFill="1" applyBorder="1" applyAlignment="1">
      <alignment horizontal="right" wrapText="1" indent="1"/>
    </xf>
    <xf numFmtId="2" fontId="2" fillId="0" borderId="12" xfId="0" applyNumberFormat="1" applyFont="1" applyFill="1" applyBorder="1" applyAlignment="1">
      <alignment horizontal="right" wrapText="1" indent="1"/>
    </xf>
    <xf numFmtId="0" fontId="2" fillId="0" borderId="13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4" fontId="3" fillId="0" borderId="19" xfId="0" applyNumberFormat="1" applyFont="1" applyFill="1" applyBorder="1" applyAlignment="1">
      <alignment horizontal="right" indent="1"/>
    </xf>
    <xf numFmtId="165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 horizontal="right" wrapText="1" indent="1"/>
    </xf>
    <xf numFmtId="164" fontId="2" fillId="0" borderId="12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horizontal="right"/>
    </xf>
    <xf numFmtId="165" fontId="16" fillId="0" borderId="12" xfId="0" applyNumberFormat="1" applyFont="1" applyFill="1" applyBorder="1" applyAlignment="1">
      <alignment horizontal="right" inden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12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wrapText="1" indent="2"/>
    </xf>
    <xf numFmtId="3" fontId="2" fillId="0" borderId="12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left" indent="2"/>
    </xf>
    <xf numFmtId="0" fontId="2" fillId="0" borderId="15" xfId="0" applyFont="1" applyFill="1" applyBorder="1" applyAlignment="1">
      <alignment horizontal="left" indent="1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164" fontId="3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15" xfId="0" applyFont="1" applyFill="1" applyBorder="1" applyAlignment="1">
      <alignment horizontal="left" vertical="top" wrapText="1" indent="1"/>
    </xf>
    <xf numFmtId="165" fontId="15" fillId="0" borderId="0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 horizontal="right" wrapText="1" indent="2"/>
    </xf>
    <xf numFmtId="0" fontId="7" fillId="0" borderId="15" xfId="0" applyFont="1" applyFill="1" applyBorder="1" applyAlignment="1">
      <alignment horizontal="left" wrapText="1"/>
    </xf>
    <xf numFmtId="0" fontId="27" fillId="0" borderId="0" xfId="0" applyFont="1" applyAlignment="1">
      <alignment/>
    </xf>
    <xf numFmtId="165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165" fontId="2" fillId="0" borderId="19" xfId="0" applyNumberFormat="1" applyFont="1" applyFill="1" applyBorder="1" applyAlignment="1">
      <alignment horizontal="right" wrapText="1"/>
    </xf>
    <xf numFmtId="164" fontId="3" fillId="0" borderId="2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/>
    </xf>
    <xf numFmtId="165" fontId="28" fillId="0" borderId="0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left" indent="2"/>
    </xf>
    <xf numFmtId="0" fontId="6" fillId="0" borderId="15" xfId="0" applyFont="1" applyFill="1" applyBorder="1" applyAlignment="1">
      <alignment horizontal="left" indent="1"/>
    </xf>
    <xf numFmtId="0" fontId="6" fillId="0" borderId="15" xfId="0" applyFont="1" applyFill="1" applyBorder="1" applyAlignment="1">
      <alignment horizontal="left" wrapText="1" indent="1"/>
    </xf>
    <xf numFmtId="0" fontId="17" fillId="0" borderId="15" xfId="0" applyFont="1" applyFill="1" applyBorder="1" applyAlignment="1">
      <alignment horizontal="left" wrapText="1" indent="1"/>
    </xf>
    <xf numFmtId="164" fontId="3" fillId="0" borderId="19" xfId="0" applyNumberFormat="1" applyFont="1" applyFill="1" applyBorder="1" applyAlignment="1">
      <alignment wrapText="1"/>
    </xf>
    <xf numFmtId="164" fontId="2" fillId="0" borderId="19" xfId="0" applyNumberFormat="1" applyFont="1" applyFill="1" applyBorder="1" applyAlignment="1">
      <alignment wrapText="1"/>
    </xf>
    <xf numFmtId="0" fontId="17" fillId="0" borderId="16" xfId="0" applyFont="1" applyFill="1" applyBorder="1" applyAlignment="1">
      <alignment horizontal="left" wrapText="1" indent="1"/>
    </xf>
    <xf numFmtId="0" fontId="0" fillId="0" borderId="20" xfId="0" applyFill="1" applyBorder="1" applyAlignment="1">
      <alignment/>
    </xf>
    <xf numFmtId="0" fontId="15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 wrapText="1" indent="1"/>
    </xf>
    <xf numFmtId="2" fontId="2" fillId="0" borderId="0" xfId="0" applyNumberFormat="1" applyFont="1" applyFill="1" applyBorder="1" applyAlignment="1">
      <alignment horizontal="right" wrapText="1" indent="1"/>
    </xf>
    <xf numFmtId="2" fontId="2" fillId="0" borderId="0" xfId="0" applyNumberFormat="1" applyFont="1" applyFill="1" applyBorder="1" applyAlignment="1">
      <alignment horizontal="right" wrapText="1" indent="1"/>
    </xf>
    <xf numFmtId="0" fontId="0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/>
    </xf>
    <xf numFmtId="165" fontId="3" fillId="0" borderId="11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wrapText="1"/>
    </xf>
    <xf numFmtId="165" fontId="6" fillId="0" borderId="0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6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justify" wrapText="1"/>
    </xf>
    <xf numFmtId="0" fontId="16" fillId="0" borderId="0" xfId="0" applyFont="1" applyFill="1" applyBorder="1" applyAlignment="1">
      <alignment horizontal="justify"/>
    </xf>
    <xf numFmtId="0" fontId="9" fillId="0" borderId="0" xfId="0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right" wrapText="1"/>
    </xf>
    <xf numFmtId="0" fontId="16" fillId="0" borderId="12" xfId="0" applyFont="1" applyFill="1" applyBorder="1" applyAlignment="1">
      <alignment horizontal="right" wrapText="1"/>
    </xf>
    <xf numFmtId="0" fontId="16" fillId="0" borderId="12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1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:G1"/>
      <selection pane="bottomLeft" activeCell="A1" sqref="A1:E1"/>
    </sheetView>
  </sheetViews>
  <sheetFormatPr defaultColWidth="9.125" defaultRowHeight="12.75"/>
  <cols>
    <col min="1" max="1" width="60.875" style="3" customWidth="1"/>
    <col min="2" max="3" width="8.00390625" style="3" customWidth="1"/>
    <col min="4" max="4" width="7.25390625" style="3" customWidth="1"/>
    <col min="5" max="5" width="7.625" style="4" customWidth="1"/>
    <col min="6" max="6" width="5.25390625" style="4" bestFit="1" customWidth="1"/>
    <col min="7" max="9" width="7.75390625" style="4" customWidth="1"/>
    <col min="10" max="10" width="7.75390625" style="5" customWidth="1"/>
    <col min="11" max="16384" width="9.125" style="3" customWidth="1"/>
  </cols>
  <sheetData>
    <row r="1" spans="1:5" ht="37.5" customHeight="1">
      <c r="A1" s="218" t="s">
        <v>38</v>
      </c>
      <c r="B1" s="218"/>
      <c r="C1" s="218"/>
      <c r="D1" s="218"/>
      <c r="E1" s="218"/>
    </row>
    <row r="2" spans="1:5" ht="32.25" customHeight="1">
      <c r="A2" s="219"/>
      <c r="B2" s="216" t="s">
        <v>15</v>
      </c>
      <c r="C2" s="216"/>
      <c r="D2" s="216" t="s">
        <v>14</v>
      </c>
      <c r="E2" s="217"/>
    </row>
    <row r="3" spans="1:5" ht="12.75">
      <c r="A3" s="220"/>
      <c r="B3" s="19">
        <v>2017</v>
      </c>
      <c r="C3" s="35">
        <v>2018</v>
      </c>
      <c r="D3" s="19">
        <v>2017</v>
      </c>
      <c r="E3" s="35">
        <v>2018</v>
      </c>
    </row>
    <row r="4" spans="1:5" ht="12.75">
      <c r="A4" s="22" t="s">
        <v>29</v>
      </c>
      <c r="B4" s="30">
        <f>SUM(B5,B19,B20,B21)</f>
        <v>53377.6</v>
      </c>
      <c r="C4" s="30">
        <f>SUM(C5,C19,C20,C21)</f>
        <v>57995.9</v>
      </c>
      <c r="D4" s="23">
        <f>SUM(D5,D19,D20,D21)</f>
        <v>100.00000000000001</v>
      </c>
      <c r="E4" s="23">
        <f>SUM(E5,E19,E20,E21)</f>
        <v>99.99999999999997</v>
      </c>
    </row>
    <row r="5" spans="1:5" ht="12.75">
      <c r="A5" s="10" t="s">
        <v>18</v>
      </c>
      <c r="B5" s="20">
        <f>SUM(B6:B8,B18)</f>
        <v>34475.799999999996</v>
      </c>
      <c r="C5" s="20">
        <f>SUM(C6:C8,C18)</f>
        <v>37660</v>
      </c>
      <c r="D5" s="13">
        <f>+B5/$B$4%</f>
        <v>64.58851653127904</v>
      </c>
      <c r="E5" s="13">
        <f>+C5/$C$4%</f>
        <v>64.93562475968128</v>
      </c>
    </row>
    <row r="6" spans="1:5" ht="12.75">
      <c r="A6" s="11" t="s">
        <v>0</v>
      </c>
      <c r="B6" s="21">
        <v>7722.799999999999</v>
      </c>
      <c r="C6" s="21">
        <v>9338.7</v>
      </c>
      <c r="D6" s="14">
        <f>+B6/$B$4%</f>
        <v>14.468241359671472</v>
      </c>
      <c r="E6" s="14">
        <f>+C6/$C$4%</f>
        <v>16.10234516577896</v>
      </c>
    </row>
    <row r="7" spans="1:5" ht="12.75">
      <c r="A7" s="11" t="s">
        <v>36</v>
      </c>
      <c r="B7" s="21">
        <v>546.2</v>
      </c>
      <c r="C7" s="21">
        <v>563.8</v>
      </c>
      <c r="D7" s="14">
        <f>+B7/$B$4%</f>
        <v>1.0232756811846169</v>
      </c>
      <c r="E7" s="14">
        <f>+C7/$C$4%</f>
        <v>0.972137685595016</v>
      </c>
    </row>
    <row r="8" spans="1:5" ht="13.5" customHeight="1">
      <c r="A8" s="11" t="s">
        <v>16</v>
      </c>
      <c r="B8" s="21">
        <f>SUM(B11:B17)</f>
        <v>24615.7</v>
      </c>
      <c r="C8" s="21">
        <f>SUM(C11:C17)</f>
        <v>26091.7</v>
      </c>
      <c r="D8" s="14">
        <f>+B8/$B$4%</f>
        <v>46.116161086298376</v>
      </c>
      <c r="E8" s="14">
        <f>+C8/$C$4%</f>
        <v>44.98886990287244</v>
      </c>
    </row>
    <row r="9" spans="1:5" ht="22.5">
      <c r="A9" s="6" t="s">
        <v>32</v>
      </c>
      <c r="B9" s="21"/>
      <c r="C9" s="21"/>
      <c r="D9" s="16"/>
      <c r="E9" s="16"/>
    </row>
    <row r="10" spans="1:5" ht="12.75">
      <c r="A10" s="7" t="s">
        <v>1</v>
      </c>
      <c r="C10" s="5"/>
      <c r="D10" s="16"/>
      <c r="E10" s="16"/>
    </row>
    <row r="11" spans="1:5" ht="14.25" customHeight="1">
      <c r="A11" s="39" t="s">
        <v>37</v>
      </c>
      <c r="B11" s="21">
        <v>16870.100000000002</v>
      </c>
      <c r="C11" s="21">
        <v>18615.600000000002</v>
      </c>
      <c r="D11" s="14">
        <f>+B11/$B$4%</f>
        <v>31.605205179700857</v>
      </c>
      <c r="E11" s="14">
        <f>+C11/$C$4%</f>
        <v>32.09813107478287</v>
      </c>
    </row>
    <row r="12" spans="1:5" ht="22.5">
      <c r="A12" s="18" t="s">
        <v>17</v>
      </c>
      <c r="C12" s="185"/>
      <c r="D12" s="14"/>
      <c r="E12" s="14"/>
    </row>
    <row r="13" spans="1:5" ht="12.75">
      <c r="A13" s="7" t="s">
        <v>2</v>
      </c>
      <c r="B13" s="21">
        <v>5950</v>
      </c>
      <c r="C13" s="185">
        <v>5683.3</v>
      </c>
      <c r="D13" s="14">
        <f>+B13/$B$4%</f>
        <v>11.146997991666918</v>
      </c>
      <c r="E13" s="14">
        <f>+C13/$C$4%</f>
        <v>9.799485825722162</v>
      </c>
    </row>
    <row r="14" spans="1:5" ht="33.75">
      <c r="A14" s="7" t="s">
        <v>3</v>
      </c>
      <c r="B14" s="31">
        <v>423.1</v>
      </c>
      <c r="C14" s="31">
        <v>446.4</v>
      </c>
      <c r="D14" s="16">
        <f>+B14/$B$4%</f>
        <v>0.7926545966847518</v>
      </c>
      <c r="E14" s="16">
        <f>+C14/$C$4%</f>
        <v>0.7697095829187924</v>
      </c>
    </row>
    <row r="15" spans="1:5" ht="22.5" customHeight="1">
      <c r="A15" s="15" t="s">
        <v>34</v>
      </c>
      <c r="B15" s="21">
        <v>455.1</v>
      </c>
      <c r="C15" s="21">
        <v>374.59999999999997</v>
      </c>
      <c r="D15" s="14">
        <f>+B15/$B$4%</f>
        <v>0.852604837984473</v>
      </c>
      <c r="E15" s="14">
        <f>+C15/$C$4%</f>
        <v>0.6459077279600798</v>
      </c>
    </row>
    <row r="16" spans="1:5" ht="42" customHeight="1">
      <c r="A16" s="36" t="s">
        <v>35</v>
      </c>
      <c r="B16" s="31"/>
      <c r="C16" s="21"/>
      <c r="D16" s="16"/>
      <c r="E16" s="16"/>
    </row>
    <row r="17" spans="1:5" ht="33.75">
      <c r="A17" s="7" t="s">
        <v>4</v>
      </c>
      <c r="B17" s="31">
        <v>917.4</v>
      </c>
      <c r="C17" s="31">
        <v>971.8</v>
      </c>
      <c r="D17" s="16">
        <f aca="true" t="shared" si="0" ref="D17:D26">+B17/$B$4%</f>
        <v>1.7186984802613832</v>
      </c>
      <c r="E17" s="16">
        <f aca="true" t="shared" si="1" ref="E17:E26">+C17/$C$4%</f>
        <v>1.675635691488536</v>
      </c>
    </row>
    <row r="18" spans="1:5" ht="32.25" customHeight="1">
      <c r="A18" s="12" t="s">
        <v>33</v>
      </c>
      <c r="B18" s="31">
        <v>1591.1</v>
      </c>
      <c r="C18" s="31">
        <v>1665.8</v>
      </c>
      <c r="D18" s="16">
        <f t="shared" si="0"/>
        <v>2.980838404124577</v>
      </c>
      <c r="E18" s="16">
        <f t="shared" si="1"/>
        <v>2.8722720054348665</v>
      </c>
    </row>
    <row r="19" spans="1:5" ht="33.75">
      <c r="A19" s="10" t="s">
        <v>5</v>
      </c>
      <c r="B19" s="32">
        <v>15512.4</v>
      </c>
      <c r="C19" s="31">
        <v>17155.5</v>
      </c>
      <c r="D19" s="17">
        <f t="shared" si="0"/>
        <v>29.061628848056117</v>
      </c>
      <c r="E19" s="17">
        <f t="shared" si="1"/>
        <v>29.580539313985987</v>
      </c>
    </row>
    <row r="20" spans="1:5" ht="12.75">
      <c r="A20" s="10" t="s">
        <v>19</v>
      </c>
      <c r="B20" s="32">
        <v>1008.8</v>
      </c>
      <c r="C20" s="31">
        <v>387.4</v>
      </c>
      <c r="D20" s="17">
        <f t="shared" si="0"/>
        <v>1.889931356973712</v>
      </c>
      <c r="E20" s="17">
        <f t="shared" si="1"/>
        <v>0.6679782536351706</v>
      </c>
    </row>
    <row r="21" spans="1:5" ht="12.75">
      <c r="A21" s="10" t="s">
        <v>20</v>
      </c>
      <c r="B21" s="32">
        <f>SUM(B22:B26)</f>
        <v>2380.5999999999995</v>
      </c>
      <c r="C21" s="32">
        <f>SUM(C22:C26)</f>
        <v>2793</v>
      </c>
      <c r="D21" s="17">
        <f t="shared" si="0"/>
        <v>4.4599232636911355</v>
      </c>
      <c r="E21" s="17">
        <f t="shared" si="1"/>
        <v>4.815857672697552</v>
      </c>
    </row>
    <row r="22" spans="1:5" ht="12.75">
      <c r="A22" s="8" t="s">
        <v>21</v>
      </c>
      <c r="B22" s="31">
        <v>425.40000000000003</v>
      </c>
      <c r="C22" s="31">
        <v>516.7</v>
      </c>
      <c r="D22" s="16">
        <f t="shared" si="0"/>
        <v>0.7969635202781693</v>
      </c>
      <c r="E22" s="16">
        <f t="shared" si="1"/>
        <v>0.8909250481499554</v>
      </c>
    </row>
    <row r="23" spans="1:5" ht="33.75">
      <c r="A23" s="8" t="s">
        <v>6</v>
      </c>
      <c r="B23" s="31">
        <v>1394.3</v>
      </c>
      <c r="C23" s="31">
        <v>1360.8</v>
      </c>
      <c r="D23" s="16">
        <f t="shared" si="0"/>
        <v>2.6121444201312913</v>
      </c>
      <c r="E23" s="16">
        <f t="shared" si="1"/>
        <v>2.346372760833093</v>
      </c>
    </row>
    <row r="24" spans="1:5" ht="12.75">
      <c r="A24" s="8" t="s">
        <v>22</v>
      </c>
      <c r="B24" s="37">
        <v>364</v>
      </c>
      <c r="C24" s="37">
        <v>383.70000000000005</v>
      </c>
      <c r="D24" s="38">
        <f t="shared" si="0"/>
        <v>0.681933994784329</v>
      </c>
      <c r="E24" s="38">
        <f t="shared" si="1"/>
        <v>0.6615984923072148</v>
      </c>
    </row>
    <row r="25" spans="1:5" ht="12.75">
      <c r="A25" s="9" t="s">
        <v>23</v>
      </c>
      <c r="B25" s="37">
        <v>142.2</v>
      </c>
      <c r="C25" s="37">
        <v>150.5</v>
      </c>
      <c r="D25" s="38">
        <f t="shared" si="0"/>
        <v>0.2664038847756362</v>
      </c>
      <c r="E25" s="38">
        <f t="shared" si="1"/>
        <v>0.2595011026641538</v>
      </c>
    </row>
    <row r="26" spans="1:5" ht="12.75">
      <c r="A26" s="8" t="s">
        <v>7</v>
      </c>
      <c r="B26" s="37">
        <v>54.7</v>
      </c>
      <c r="C26" s="37">
        <v>381.29999999999995</v>
      </c>
      <c r="D26" s="38">
        <f t="shared" si="0"/>
        <v>0.102477443721711</v>
      </c>
      <c r="E26" s="38">
        <f t="shared" si="1"/>
        <v>0.6574602687431351</v>
      </c>
    </row>
    <row r="27" spans="1:9" s="27" customFormat="1" ht="36">
      <c r="A27" s="28" t="s">
        <v>31</v>
      </c>
      <c r="B27" s="33">
        <f>SUM(B28:B37)</f>
        <v>54522.399999999994</v>
      </c>
      <c r="C27" s="33">
        <f>SUM(C28:C37)</f>
        <v>59608.9</v>
      </c>
      <c r="D27" s="29">
        <f>SUM(D28:D37)</f>
        <v>100.00000000000001</v>
      </c>
      <c r="E27" s="29">
        <f>SUM(E28:E37)</f>
        <v>100</v>
      </c>
      <c r="F27" s="26"/>
      <c r="G27" s="26"/>
      <c r="H27" s="26"/>
      <c r="I27" s="26"/>
    </row>
    <row r="28" spans="1:5" ht="33.75">
      <c r="A28" s="8" t="s">
        <v>8</v>
      </c>
      <c r="B28" s="31">
        <v>5679.099999999999</v>
      </c>
      <c r="C28" s="31">
        <v>5551.7</v>
      </c>
      <c r="D28" s="16">
        <f aca="true" t="shared" si="2" ref="D28:D37">+B28/$B$27%</f>
        <v>10.416085865625872</v>
      </c>
      <c r="E28" s="16">
        <f aca="true" t="shared" si="3" ref="E28:E37">+C28/$C$27%</f>
        <v>9.313542105289645</v>
      </c>
    </row>
    <row r="29" spans="1:5" ht="12.75">
      <c r="A29" s="8" t="s">
        <v>24</v>
      </c>
      <c r="B29" s="31">
        <v>568.3</v>
      </c>
      <c r="C29" s="31">
        <v>643.3000000000001</v>
      </c>
      <c r="D29" s="16">
        <f t="shared" si="2"/>
        <v>1.0423238888970405</v>
      </c>
      <c r="E29" s="16">
        <f t="shared" si="3"/>
        <v>1.0792012602144982</v>
      </c>
    </row>
    <row r="30" spans="1:5" ht="33.75">
      <c r="A30" s="8" t="s">
        <v>9</v>
      </c>
      <c r="B30" s="31">
        <v>4041.5</v>
      </c>
      <c r="C30" s="31">
        <v>4376.200000000001</v>
      </c>
      <c r="D30" s="16">
        <f t="shared" si="2"/>
        <v>7.412549704341703</v>
      </c>
      <c r="E30" s="16">
        <f t="shared" si="3"/>
        <v>7.341521148687529</v>
      </c>
    </row>
    <row r="31" spans="1:5" ht="33.75">
      <c r="A31" s="8" t="s">
        <v>10</v>
      </c>
      <c r="B31" s="31">
        <v>5424.900000000001</v>
      </c>
      <c r="C31" s="31">
        <v>6615.700000000001</v>
      </c>
      <c r="D31" s="16">
        <f t="shared" si="2"/>
        <v>9.949855472246272</v>
      </c>
      <c r="E31" s="16">
        <f t="shared" si="3"/>
        <v>11.098510457331036</v>
      </c>
    </row>
    <row r="32" spans="1:5" ht="12.75">
      <c r="A32" s="8" t="s">
        <v>25</v>
      </c>
      <c r="B32" s="31">
        <v>146.7</v>
      </c>
      <c r="C32" s="31">
        <v>115.39999999999999</v>
      </c>
      <c r="D32" s="16">
        <f t="shared" si="2"/>
        <v>0.26906372426745706</v>
      </c>
      <c r="E32" s="16">
        <f t="shared" si="3"/>
        <v>0.19359525171576725</v>
      </c>
    </row>
    <row r="33" spans="1:5" ht="33.75">
      <c r="A33" s="8" t="s">
        <v>11</v>
      </c>
      <c r="B33" s="31">
        <v>1315.3</v>
      </c>
      <c r="C33" s="31">
        <v>1523.3999999999999</v>
      </c>
      <c r="D33" s="16">
        <f t="shared" si="2"/>
        <v>2.4124029756577117</v>
      </c>
      <c r="E33" s="16">
        <f t="shared" si="3"/>
        <v>2.5556586348682826</v>
      </c>
    </row>
    <row r="34" spans="1:5" ht="12.75">
      <c r="A34" s="8" t="s">
        <v>26</v>
      </c>
      <c r="B34" s="31">
        <v>7268.7</v>
      </c>
      <c r="C34" s="31">
        <v>7799</v>
      </c>
      <c r="D34" s="16">
        <f t="shared" si="2"/>
        <v>13.331584816515782</v>
      </c>
      <c r="E34" s="16">
        <f t="shared" si="3"/>
        <v>13.08361670824323</v>
      </c>
    </row>
    <row r="35" spans="1:5" ht="33.75">
      <c r="A35" s="8" t="s">
        <v>12</v>
      </c>
      <c r="B35" s="31">
        <v>1333.3999999999999</v>
      </c>
      <c r="C35" s="31">
        <v>1519.1</v>
      </c>
      <c r="D35" s="16">
        <f t="shared" si="2"/>
        <v>2.445600340410547</v>
      </c>
      <c r="E35" s="16">
        <f t="shared" si="3"/>
        <v>2.5484449469793935</v>
      </c>
    </row>
    <row r="36" spans="1:5" ht="12.75">
      <c r="A36" s="8" t="s">
        <v>27</v>
      </c>
      <c r="B36" s="31">
        <v>9681.3</v>
      </c>
      <c r="C36" s="31">
        <v>10462.099999999999</v>
      </c>
      <c r="D36" s="16">
        <f t="shared" si="2"/>
        <v>17.75655510395727</v>
      </c>
      <c r="E36" s="16">
        <f t="shared" si="3"/>
        <v>17.551238154034042</v>
      </c>
    </row>
    <row r="37" spans="1:5" ht="12.75">
      <c r="A37" s="8" t="s">
        <v>28</v>
      </c>
      <c r="B37" s="31">
        <v>19063.2</v>
      </c>
      <c r="C37" s="31">
        <v>21003</v>
      </c>
      <c r="D37" s="16">
        <f t="shared" si="2"/>
        <v>34.963978108080354</v>
      </c>
      <c r="E37" s="16">
        <f t="shared" si="3"/>
        <v>35.234671332636566</v>
      </c>
    </row>
    <row r="38" spans="1:9" s="27" customFormat="1" ht="13.5" customHeight="1">
      <c r="A38" s="24" t="s">
        <v>30</v>
      </c>
      <c r="B38" s="34">
        <f>+B4-B27</f>
        <v>-1144.7999999999956</v>
      </c>
      <c r="C38" s="34">
        <f>+C4-C27</f>
        <v>-1613</v>
      </c>
      <c r="D38" s="25" t="s">
        <v>13</v>
      </c>
      <c r="E38" s="25" t="s">
        <v>13</v>
      </c>
      <c r="F38" s="26"/>
      <c r="G38" s="26"/>
      <c r="H38" s="26"/>
      <c r="I38" s="26"/>
    </row>
    <row r="39" ht="12.75">
      <c r="C39" s="5"/>
    </row>
  </sheetData>
  <sheetProtection/>
  <mergeCells count="4">
    <mergeCell ref="B2:C2"/>
    <mergeCell ref="D2:E2"/>
    <mergeCell ref="A1:E1"/>
    <mergeCell ref="A2:A3"/>
  </mergeCells>
  <printOptions/>
  <pageMargins left="0.5118110236220472" right="0.4724409448818898" top="0.8661417322834646" bottom="0.5" header="0.5118110236220472" footer="0.31496062992125984"/>
  <pageSetup blackAndWhite="1" cellComments="atEnd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48.00390625" style="0" customWidth="1"/>
    <col min="2" max="5" width="11.625" style="0" customWidth="1"/>
  </cols>
  <sheetData>
    <row r="1" spans="1:5" ht="36.75" customHeight="1">
      <c r="A1" s="221" t="s">
        <v>226</v>
      </c>
      <c r="B1" s="222"/>
      <c r="C1" s="222"/>
      <c r="D1" s="222"/>
      <c r="E1" s="222"/>
    </row>
    <row r="2" spans="1:5" ht="70.5" customHeight="1">
      <c r="A2" s="223"/>
      <c r="B2" s="225" t="s">
        <v>227</v>
      </c>
      <c r="C2" s="225"/>
      <c r="D2" s="231" t="s">
        <v>228</v>
      </c>
      <c r="E2" s="233"/>
    </row>
    <row r="3" spans="1:5" ht="12.75">
      <c r="A3" s="230"/>
      <c r="B3" s="104">
        <v>2017</v>
      </c>
      <c r="C3" s="104">
        <v>2018</v>
      </c>
      <c r="D3" s="103">
        <v>2017</v>
      </c>
      <c r="E3" s="81">
        <v>2018</v>
      </c>
    </row>
    <row r="4" spans="1:5" ht="12.75">
      <c r="A4" s="41" t="s">
        <v>229</v>
      </c>
      <c r="B4" s="13">
        <v>330963.9</v>
      </c>
      <c r="C4" s="13">
        <v>356663.5</v>
      </c>
      <c r="D4" s="13">
        <v>24634.6</v>
      </c>
      <c r="E4" s="13">
        <v>23081.9</v>
      </c>
    </row>
    <row r="5" spans="1:5" ht="12.75">
      <c r="A5" s="109" t="s">
        <v>202</v>
      </c>
      <c r="B5" s="14">
        <v>15983.8</v>
      </c>
      <c r="C5" s="14">
        <v>17215.6</v>
      </c>
      <c r="D5" s="14">
        <v>2464.2</v>
      </c>
      <c r="E5" s="14">
        <v>1630.3</v>
      </c>
    </row>
    <row r="6" spans="1:5" ht="22.5">
      <c r="A6" s="43" t="s">
        <v>203</v>
      </c>
      <c r="B6" s="14"/>
      <c r="C6" s="14"/>
      <c r="D6" s="14"/>
      <c r="E6" s="5"/>
    </row>
    <row r="7" spans="1:5" ht="12.75">
      <c r="A7" s="109" t="s">
        <v>204</v>
      </c>
      <c r="B7" s="14">
        <v>50024.4</v>
      </c>
      <c r="C7" s="14">
        <v>52960.7</v>
      </c>
      <c r="D7" s="14">
        <v>2816.3</v>
      </c>
      <c r="E7" s="14">
        <v>2530.7</v>
      </c>
    </row>
    <row r="8" spans="1:5" ht="22.5">
      <c r="A8" s="43" t="s">
        <v>205</v>
      </c>
      <c r="B8" s="14"/>
      <c r="C8" s="14"/>
      <c r="D8" s="14"/>
      <c r="E8" s="5"/>
    </row>
    <row r="9" spans="1:5" ht="22.5">
      <c r="A9" s="109" t="s">
        <v>206</v>
      </c>
      <c r="B9" s="14">
        <v>21515.2</v>
      </c>
      <c r="C9" s="14">
        <v>22446.1</v>
      </c>
      <c r="D9" s="14">
        <v>2901.7</v>
      </c>
      <c r="E9" s="14">
        <v>1260.5</v>
      </c>
    </row>
    <row r="10" spans="1:5" ht="33.75">
      <c r="A10" s="43" t="s">
        <v>207</v>
      </c>
      <c r="B10" s="14"/>
      <c r="C10" s="14"/>
      <c r="D10" s="14"/>
      <c r="E10" s="5"/>
    </row>
    <row r="11" spans="1:5" ht="22.5">
      <c r="A11" s="109" t="s">
        <v>208</v>
      </c>
      <c r="B11" s="14">
        <v>2815.2</v>
      </c>
      <c r="C11" s="14">
        <v>3194.3</v>
      </c>
      <c r="D11" s="14">
        <v>59</v>
      </c>
      <c r="E11" s="14">
        <v>97</v>
      </c>
    </row>
    <row r="12" spans="1:5" ht="45">
      <c r="A12" s="43" t="s">
        <v>209</v>
      </c>
      <c r="B12" s="14"/>
      <c r="C12" s="14"/>
      <c r="D12" s="14"/>
      <c r="E12" s="5"/>
    </row>
    <row r="13" spans="1:5" ht="12.75">
      <c r="A13" s="109" t="s">
        <v>230</v>
      </c>
      <c r="B13" s="14">
        <v>17129.1</v>
      </c>
      <c r="C13" s="14">
        <v>18648.7</v>
      </c>
      <c r="D13" s="14">
        <v>2062.8</v>
      </c>
      <c r="E13" s="14">
        <v>2533</v>
      </c>
    </row>
    <row r="14" spans="1:5" ht="22.5">
      <c r="A14" s="109" t="s">
        <v>212</v>
      </c>
      <c r="B14" s="14">
        <v>154592.3</v>
      </c>
      <c r="C14" s="14">
        <v>167693.2</v>
      </c>
      <c r="D14" s="14">
        <v>8112.2</v>
      </c>
      <c r="E14" s="14">
        <v>8039.4</v>
      </c>
    </row>
    <row r="15" spans="1:5" ht="56.25">
      <c r="A15" s="43" t="s">
        <v>213</v>
      </c>
      <c r="B15" s="14"/>
      <c r="C15" s="14"/>
      <c r="D15" s="14"/>
      <c r="E15" s="5"/>
    </row>
    <row r="16" spans="1:5" ht="12.75">
      <c r="A16" s="109" t="s">
        <v>214</v>
      </c>
      <c r="B16" s="14">
        <v>19400.7</v>
      </c>
      <c r="C16" s="14">
        <v>20426.2</v>
      </c>
      <c r="D16" s="14">
        <v>573.4</v>
      </c>
      <c r="E16" s="14">
        <v>692</v>
      </c>
    </row>
    <row r="17" spans="1:5" ht="22.5">
      <c r="A17" s="43" t="s">
        <v>215</v>
      </c>
      <c r="B17" s="14"/>
      <c r="C17" s="14"/>
      <c r="D17" s="14"/>
      <c r="E17" s="5"/>
    </row>
    <row r="18" spans="1:5" ht="12.75">
      <c r="A18" s="109" t="s">
        <v>216</v>
      </c>
      <c r="B18" s="14">
        <v>3141.9</v>
      </c>
      <c r="C18" s="14">
        <v>3671.2</v>
      </c>
      <c r="D18" s="14">
        <v>126.9</v>
      </c>
      <c r="E18" s="14">
        <v>208.1</v>
      </c>
    </row>
    <row r="19" spans="1:5" ht="22.5" customHeight="1">
      <c r="A19" s="43" t="s">
        <v>217</v>
      </c>
      <c r="B19" s="14"/>
      <c r="C19" s="14"/>
      <c r="D19" s="14"/>
      <c r="E19" s="5"/>
    </row>
    <row r="20" spans="1:5" ht="12.75">
      <c r="A20" s="109" t="s">
        <v>218</v>
      </c>
      <c r="B20" s="14">
        <v>12012.6</v>
      </c>
      <c r="C20" s="14">
        <v>12926.3</v>
      </c>
      <c r="D20" s="14">
        <v>1288.3</v>
      </c>
      <c r="E20" s="14">
        <v>1535.9</v>
      </c>
    </row>
    <row r="21" spans="1:5" ht="22.5">
      <c r="A21" s="43" t="s">
        <v>231</v>
      </c>
      <c r="B21" s="14"/>
      <c r="C21" s="14"/>
      <c r="D21" s="14"/>
      <c r="E21" s="5"/>
    </row>
    <row r="22" spans="1:5" ht="12.75">
      <c r="A22" s="109" t="s">
        <v>220</v>
      </c>
      <c r="B22" s="14">
        <v>4648.7</v>
      </c>
      <c r="C22" s="14">
        <v>4994.7</v>
      </c>
      <c r="D22" s="14">
        <v>1503.1</v>
      </c>
      <c r="E22" s="14">
        <v>1551.7</v>
      </c>
    </row>
    <row r="23" spans="1:5" ht="22.5">
      <c r="A23" s="43" t="s">
        <v>221</v>
      </c>
      <c r="B23" s="123"/>
      <c r="C23" s="123"/>
      <c r="D23" s="122"/>
      <c r="E23" s="14"/>
    </row>
    <row r="24" spans="1:5" ht="12.75">
      <c r="A24" s="109" t="s">
        <v>222</v>
      </c>
      <c r="B24" s="14">
        <v>4130.7</v>
      </c>
      <c r="C24" s="14">
        <v>4516.3</v>
      </c>
      <c r="D24" s="14">
        <v>803.5</v>
      </c>
      <c r="E24" s="14">
        <v>879</v>
      </c>
    </row>
    <row r="25" spans="1:5" ht="22.5" customHeight="1">
      <c r="A25" s="43" t="s">
        <v>223</v>
      </c>
      <c r="B25" s="14"/>
      <c r="C25" s="14"/>
      <c r="D25" s="14"/>
      <c r="E25" s="5"/>
    </row>
    <row r="26" spans="1:5" ht="12.75">
      <c r="A26" s="109" t="s">
        <v>224</v>
      </c>
      <c r="B26" s="14">
        <v>25569.3</v>
      </c>
      <c r="C26" s="14">
        <v>27970.2</v>
      </c>
      <c r="D26" s="14">
        <v>1923.2</v>
      </c>
      <c r="E26" s="14">
        <v>2124.3</v>
      </c>
    </row>
    <row r="27" spans="1:5" ht="22.5">
      <c r="A27" s="113" t="s">
        <v>225</v>
      </c>
      <c r="B27" s="124"/>
      <c r="C27" s="124"/>
      <c r="D27" s="125"/>
      <c r="E27" s="126"/>
    </row>
  </sheetData>
  <sheetProtection/>
  <mergeCells count="4">
    <mergeCell ref="A1:E1"/>
    <mergeCell ref="A2:A3"/>
    <mergeCell ref="B2:C2"/>
    <mergeCell ref="D2:E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27.375" style="0" customWidth="1"/>
    <col min="2" max="10" width="8.00390625" style="0" customWidth="1"/>
  </cols>
  <sheetData>
    <row r="1" spans="1:10" ht="36.75" customHeight="1">
      <c r="A1" s="221" t="s">
        <v>232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ht="12.75">
      <c r="A2" s="229" t="s">
        <v>233</v>
      </c>
      <c r="B2" s="229"/>
      <c r="C2" s="229"/>
      <c r="D2" s="229"/>
      <c r="E2" s="229"/>
      <c r="F2" s="229"/>
      <c r="G2" s="229"/>
      <c r="H2" s="229"/>
      <c r="I2" s="229"/>
      <c r="J2" s="229"/>
    </row>
    <row r="3" spans="1:10" ht="12.75">
      <c r="A3" s="106"/>
      <c r="B3" s="104">
        <v>2011</v>
      </c>
      <c r="C3" s="104">
        <v>2012</v>
      </c>
      <c r="D3" s="104">
        <v>2013</v>
      </c>
      <c r="E3" s="104">
        <v>2014</v>
      </c>
      <c r="F3" s="104">
        <v>2015</v>
      </c>
      <c r="G3" s="106">
        <v>2016</v>
      </c>
      <c r="H3" s="81">
        <v>2017</v>
      </c>
      <c r="I3" s="81">
        <v>2018</v>
      </c>
      <c r="J3" s="81">
        <v>2019</v>
      </c>
    </row>
    <row r="4" spans="1:10" ht="12.75">
      <c r="A4" s="41" t="s">
        <v>234</v>
      </c>
      <c r="B4" s="20">
        <v>139594.4</v>
      </c>
      <c r="C4" s="20">
        <v>154439.4</v>
      </c>
      <c r="D4" s="20">
        <v>172429.726004</v>
      </c>
      <c r="E4" s="20">
        <v>201639.82509</v>
      </c>
      <c r="F4" s="20">
        <v>217158</v>
      </c>
      <c r="G4" s="20">
        <v>234253.4</v>
      </c>
      <c r="H4" s="20">
        <v>243698.7</v>
      </c>
      <c r="I4" s="20">
        <v>249252.9</v>
      </c>
      <c r="J4" s="20">
        <v>273912.5</v>
      </c>
    </row>
    <row r="5" spans="1:10" ht="22.5">
      <c r="A5" s="75" t="s">
        <v>235</v>
      </c>
      <c r="B5" s="20"/>
      <c r="C5" s="20"/>
      <c r="D5" s="20"/>
      <c r="E5" s="20"/>
      <c r="F5" s="20"/>
      <c r="G5" s="20"/>
      <c r="H5" s="20"/>
      <c r="I5" s="127"/>
      <c r="J5" s="127"/>
    </row>
    <row r="6" spans="1:10" ht="12.75">
      <c r="A6" s="109" t="s">
        <v>236</v>
      </c>
      <c r="B6" s="21">
        <v>53715.6</v>
      </c>
      <c r="C6" s="21">
        <v>57206.5</v>
      </c>
      <c r="D6" s="21">
        <v>65035.515578</v>
      </c>
      <c r="E6" s="21">
        <v>76937.053927</v>
      </c>
      <c r="F6" s="21">
        <v>82898.4</v>
      </c>
      <c r="G6" s="21">
        <v>92449.8</v>
      </c>
      <c r="H6" s="21">
        <v>95823.9</v>
      </c>
      <c r="I6" s="21">
        <v>93438.6</v>
      </c>
      <c r="J6" s="21">
        <v>100874.2</v>
      </c>
    </row>
    <row r="7" spans="1:10" ht="22.5">
      <c r="A7" s="43" t="s">
        <v>237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2.75">
      <c r="A8" s="109" t="s">
        <v>238</v>
      </c>
      <c r="B8" s="21">
        <v>85878.8</v>
      </c>
      <c r="C8" s="21">
        <v>97232.9</v>
      </c>
      <c r="D8" s="21">
        <v>107394.210426</v>
      </c>
      <c r="E8" s="21">
        <v>124702.771163</v>
      </c>
      <c r="F8" s="21">
        <v>134259.6</v>
      </c>
      <c r="G8" s="21">
        <v>141803.6</v>
      </c>
      <c r="H8" s="21">
        <v>147874.8</v>
      </c>
      <c r="I8" s="21">
        <v>155814.3</v>
      </c>
      <c r="J8" s="21">
        <v>173038.3</v>
      </c>
    </row>
    <row r="9" spans="1:10" ht="22.5" customHeight="1">
      <c r="A9" s="43" t="s">
        <v>239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2.75">
      <c r="A10" s="66" t="s">
        <v>240</v>
      </c>
      <c r="B10" s="21">
        <v>21508.9</v>
      </c>
      <c r="C10" s="21">
        <v>24861.2</v>
      </c>
      <c r="D10" s="21">
        <v>27525.2</v>
      </c>
      <c r="E10" s="21">
        <v>31045.840502</v>
      </c>
      <c r="F10" s="21">
        <v>28162</v>
      </c>
      <c r="G10" s="21">
        <v>27823.7</v>
      </c>
      <c r="H10" s="21">
        <v>27642.9</v>
      </c>
      <c r="I10" s="21">
        <v>28627.2</v>
      </c>
      <c r="J10" s="21">
        <v>30127</v>
      </c>
    </row>
    <row r="11" spans="1:10" ht="22.5">
      <c r="A11" s="76" t="s">
        <v>241</v>
      </c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12.75">
      <c r="A12" s="66" t="s">
        <v>242</v>
      </c>
      <c r="B12" s="21">
        <v>42510.6</v>
      </c>
      <c r="C12" s="21">
        <v>48783.7</v>
      </c>
      <c r="D12" s="21">
        <v>54828.1892</v>
      </c>
      <c r="E12" s="21">
        <v>64302.010582</v>
      </c>
      <c r="F12" s="21">
        <v>80447.3</v>
      </c>
      <c r="G12" s="21">
        <v>87788.6</v>
      </c>
      <c r="H12" s="21">
        <v>90158.7</v>
      </c>
      <c r="I12" s="21">
        <v>93675.3</v>
      </c>
      <c r="J12" s="21">
        <v>107024.4</v>
      </c>
    </row>
    <row r="13" spans="1:10" ht="22.5">
      <c r="A13" s="76" t="s">
        <v>243</v>
      </c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2.75">
      <c r="A14" s="66" t="s">
        <v>244</v>
      </c>
      <c r="B14" s="21">
        <v>21859.3</v>
      </c>
      <c r="C14" s="21">
        <v>23588</v>
      </c>
      <c r="D14" s="21">
        <v>25040.8</v>
      </c>
      <c r="E14" s="21">
        <v>29354.920079</v>
      </c>
      <c r="F14" s="21">
        <v>25650.3</v>
      </c>
      <c r="G14" s="21">
        <v>26191.3</v>
      </c>
      <c r="H14" s="21">
        <v>30073.2</v>
      </c>
      <c r="I14" s="21">
        <v>33511.8</v>
      </c>
      <c r="J14" s="21">
        <v>35886.899999999994</v>
      </c>
    </row>
    <row r="15" spans="1:10" ht="22.5">
      <c r="A15" s="76" t="s">
        <v>245</v>
      </c>
      <c r="B15" s="21"/>
      <c r="C15" s="21"/>
      <c r="D15" s="21"/>
      <c r="E15" s="21"/>
      <c r="F15" s="21"/>
      <c r="G15" s="21"/>
      <c r="H15" s="21"/>
      <c r="I15" s="21"/>
      <c r="J15" s="128"/>
    </row>
    <row r="16" spans="1:10" ht="12.75">
      <c r="A16" s="129" t="s">
        <v>246</v>
      </c>
      <c r="B16" s="21"/>
      <c r="C16" s="21"/>
      <c r="D16" s="21"/>
      <c r="E16" s="21"/>
      <c r="F16" s="21"/>
      <c r="G16" s="21"/>
      <c r="H16" s="21"/>
      <c r="I16" s="21"/>
      <c r="J16" s="128"/>
    </row>
    <row r="17" spans="1:10" ht="22.5">
      <c r="A17" s="130" t="s">
        <v>247</v>
      </c>
      <c r="B17" s="21"/>
      <c r="C17" s="21"/>
      <c r="D17" s="21"/>
      <c r="E17" s="21"/>
      <c r="F17" s="21"/>
      <c r="G17" s="21"/>
      <c r="H17" s="21"/>
      <c r="I17" s="21"/>
      <c r="J17" s="128"/>
    </row>
    <row r="18" spans="1:10" ht="12.75">
      <c r="A18" s="131" t="s">
        <v>248</v>
      </c>
      <c r="B18" s="21">
        <v>1065.7</v>
      </c>
      <c r="C18" s="21">
        <v>1130.5</v>
      </c>
      <c r="D18" s="21">
        <v>1258.8</v>
      </c>
      <c r="E18" s="21">
        <v>1371.629512</v>
      </c>
      <c r="F18" s="21">
        <v>1538.2</v>
      </c>
      <c r="G18" s="21" t="s">
        <v>249</v>
      </c>
      <c r="H18" s="21" t="s">
        <v>383</v>
      </c>
      <c r="I18" s="21" t="s">
        <v>384</v>
      </c>
      <c r="J18" s="21" t="s">
        <v>385</v>
      </c>
    </row>
    <row r="19" spans="1:10" ht="22.5">
      <c r="A19" s="132" t="s">
        <v>250</v>
      </c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2.75">
      <c r="A20" s="131" t="s">
        <v>251</v>
      </c>
      <c r="B20" s="21">
        <v>528.6</v>
      </c>
      <c r="C20" s="21">
        <v>592.2</v>
      </c>
      <c r="D20" s="21">
        <v>612.6</v>
      </c>
      <c r="E20" s="21">
        <v>622.543265</v>
      </c>
      <c r="F20" s="21">
        <v>709.7</v>
      </c>
      <c r="G20" s="21">
        <v>733.3</v>
      </c>
      <c r="H20" s="21">
        <v>792.4</v>
      </c>
      <c r="I20" s="21">
        <v>932</v>
      </c>
      <c r="J20" s="21">
        <v>888.3</v>
      </c>
    </row>
    <row r="21" spans="1:10" ht="22.5">
      <c r="A21" s="132" t="s">
        <v>252</v>
      </c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131" t="s">
        <v>253</v>
      </c>
      <c r="B22" s="21">
        <v>738.3</v>
      </c>
      <c r="C22" s="21">
        <v>835.9</v>
      </c>
      <c r="D22" s="21">
        <v>1153.7</v>
      </c>
      <c r="E22" s="21">
        <v>1367.868311</v>
      </c>
      <c r="F22" s="21">
        <v>1611</v>
      </c>
      <c r="G22" s="21">
        <v>1964.5</v>
      </c>
      <c r="H22" s="21">
        <v>2411.5</v>
      </c>
      <c r="I22" s="21">
        <v>2952.2</v>
      </c>
      <c r="J22" s="21">
        <v>2747</v>
      </c>
    </row>
    <row r="23" spans="1:10" ht="22.5">
      <c r="A23" s="132" t="s">
        <v>254</v>
      </c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12.75">
      <c r="A24" s="131" t="s">
        <v>255</v>
      </c>
      <c r="B24" s="21">
        <v>19526.7</v>
      </c>
      <c r="C24" s="21">
        <v>21029.4</v>
      </c>
      <c r="D24" s="21">
        <v>22015.7</v>
      </c>
      <c r="E24" s="21">
        <v>25992.878991</v>
      </c>
      <c r="F24" s="21">
        <v>21791.4</v>
      </c>
      <c r="G24" s="21">
        <v>18823.7</v>
      </c>
      <c r="H24" s="21">
        <v>21569.6</v>
      </c>
      <c r="I24" s="21">
        <v>23568.7</v>
      </c>
      <c r="J24" s="21">
        <v>25645.2</v>
      </c>
    </row>
    <row r="25" spans="1:10" ht="33.75">
      <c r="A25" s="133" t="s">
        <v>256</v>
      </c>
      <c r="B25" s="78"/>
      <c r="C25" s="78"/>
      <c r="D25" s="78"/>
      <c r="E25" s="78"/>
      <c r="F25" s="78"/>
      <c r="G25" s="78"/>
      <c r="H25" s="78"/>
      <c r="I25" s="134"/>
      <c r="J25" s="102"/>
    </row>
    <row r="26" spans="1:10" ht="25.5" customHeight="1">
      <c r="A26" s="234" t="s">
        <v>257</v>
      </c>
      <c r="B26" s="234"/>
      <c r="C26" s="234"/>
      <c r="D26" s="234"/>
      <c r="E26" s="234"/>
      <c r="F26" s="234"/>
      <c r="G26" s="234"/>
      <c r="H26" s="234"/>
      <c r="I26" s="234"/>
      <c r="J26" s="234"/>
    </row>
  </sheetData>
  <sheetProtection/>
  <mergeCells count="3">
    <mergeCell ref="A1:J1"/>
    <mergeCell ref="A2:J2"/>
    <mergeCell ref="A26:J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57.625" style="0" customWidth="1"/>
    <col min="2" max="6" width="8.00390625" style="0" customWidth="1"/>
  </cols>
  <sheetData>
    <row r="1" spans="1:6" ht="36.75" customHeight="1">
      <c r="A1" s="221" t="s">
        <v>258</v>
      </c>
      <c r="B1" s="221"/>
      <c r="C1" s="221"/>
      <c r="D1" s="221"/>
      <c r="E1" s="221"/>
      <c r="F1" s="221"/>
    </row>
    <row r="2" spans="1:6" ht="12.75">
      <c r="A2" s="229" t="s">
        <v>259</v>
      </c>
      <c r="B2" s="229"/>
      <c r="C2" s="229"/>
      <c r="D2" s="229"/>
      <c r="E2" s="229"/>
      <c r="F2" s="229"/>
    </row>
    <row r="3" spans="1:6" ht="12.75">
      <c r="A3" s="135"/>
      <c r="B3" s="135">
        <v>2015</v>
      </c>
      <c r="C3" s="81">
        <v>2016</v>
      </c>
      <c r="D3" s="81">
        <v>2017</v>
      </c>
      <c r="E3" s="81">
        <v>2018</v>
      </c>
      <c r="F3" s="81">
        <v>2019</v>
      </c>
    </row>
    <row r="4" spans="1:6" ht="12.75">
      <c r="A4" s="136" t="s">
        <v>260</v>
      </c>
      <c r="B4" s="137">
        <v>217158</v>
      </c>
      <c r="C4" s="137">
        <v>234253.4</v>
      </c>
      <c r="D4" s="137">
        <v>243698.7</v>
      </c>
      <c r="E4" s="137">
        <v>249252.9</v>
      </c>
      <c r="F4" s="137">
        <v>273912.5</v>
      </c>
    </row>
    <row r="5" spans="1:6" ht="12.75">
      <c r="A5" s="109" t="s">
        <v>202</v>
      </c>
      <c r="B5" s="139">
        <v>11586.5</v>
      </c>
      <c r="C5" s="139">
        <v>13939.3</v>
      </c>
      <c r="D5" s="139">
        <v>13588.1</v>
      </c>
      <c r="E5" s="139">
        <v>15105.8</v>
      </c>
      <c r="F5" s="139">
        <v>18905</v>
      </c>
    </row>
    <row r="6" spans="1:6" ht="22.5">
      <c r="A6" s="43" t="s">
        <v>261</v>
      </c>
      <c r="B6" s="139"/>
      <c r="C6" s="139"/>
      <c r="D6" s="139"/>
      <c r="E6" s="3"/>
      <c r="F6" s="3"/>
    </row>
    <row r="7" spans="1:6" ht="12.75">
      <c r="A7" s="109" t="s">
        <v>204</v>
      </c>
      <c r="B7" s="139">
        <v>29648.9</v>
      </c>
      <c r="C7" s="139">
        <v>33080.1</v>
      </c>
      <c r="D7" s="139">
        <v>33544.3</v>
      </c>
      <c r="E7" s="139">
        <v>36833.6</v>
      </c>
      <c r="F7" s="139">
        <v>38467.3</v>
      </c>
    </row>
    <row r="8" spans="1:6" ht="22.5">
      <c r="A8" s="43" t="s">
        <v>262</v>
      </c>
      <c r="B8" s="139"/>
      <c r="C8" s="139"/>
      <c r="D8" s="139"/>
      <c r="E8" s="3"/>
      <c r="F8" s="3"/>
    </row>
    <row r="9" spans="1:6" ht="22.5">
      <c r="A9" s="109" t="s">
        <v>206</v>
      </c>
      <c r="B9" s="139">
        <v>24429.2</v>
      </c>
      <c r="C9" s="139">
        <v>25908.9</v>
      </c>
      <c r="D9" s="139">
        <v>26152.8</v>
      </c>
      <c r="E9" s="139">
        <v>23737.6</v>
      </c>
      <c r="F9" s="139">
        <v>23429.7</v>
      </c>
    </row>
    <row r="10" spans="1:6" ht="33.75">
      <c r="A10" s="43" t="s">
        <v>207</v>
      </c>
      <c r="B10" s="139"/>
      <c r="C10" s="139"/>
      <c r="D10" s="139"/>
      <c r="E10" s="3"/>
      <c r="F10" s="3"/>
    </row>
    <row r="11" spans="1:6" ht="12.75">
      <c r="A11" s="109" t="s">
        <v>263</v>
      </c>
      <c r="B11" s="139">
        <v>16365.2</v>
      </c>
      <c r="C11" s="139">
        <v>17736.4</v>
      </c>
      <c r="D11" s="139">
        <v>19452.7</v>
      </c>
      <c r="E11" s="139">
        <v>19033.6</v>
      </c>
      <c r="F11" s="139">
        <v>21703.7</v>
      </c>
    </row>
    <row r="12" spans="1:6" ht="22.5">
      <c r="A12" s="109" t="s">
        <v>264</v>
      </c>
      <c r="B12" s="139">
        <v>66125.3</v>
      </c>
      <c r="C12" s="139">
        <v>68945.8</v>
      </c>
      <c r="D12" s="139">
        <v>71191.3</v>
      </c>
      <c r="E12" s="139">
        <v>72820.3</v>
      </c>
      <c r="F12" s="139">
        <v>82947.6</v>
      </c>
    </row>
    <row r="13" spans="1:6" ht="45">
      <c r="A13" s="43" t="s">
        <v>265</v>
      </c>
      <c r="B13" s="139"/>
      <c r="C13" s="139"/>
      <c r="D13" s="139"/>
      <c r="E13" s="3"/>
      <c r="F13" s="3"/>
    </row>
    <row r="14" spans="1:6" ht="12.75" customHeight="1">
      <c r="A14" s="109" t="s">
        <v>266</v>
      </c>
      <c r="B14" s="139">
        <v>9731.2</v>
      </c>
      <c r="C14" s="139">
        <v>11635.1</v>
      </c>
      <c r="D14" s="139">
        <v>13774.8</v>
      </c>
      <c r="E14" s="139">
        <v>13615</v>
      </c>
      <c r="F14" s="139">
        <v>15277.3</v>
      </c>
    </row>
    <row r="15" spans="1:6" ht="12.75">
      <c r="A15" s="109" t="s">
        <v>218</v>
      </c>
      <c r="B15" s="139">
        <v>7784.8</v>
      </c>
      <c r="C15" s="139">
        <v>8638.3</v>
      </c>
      <c r="D15" s="139">
        <v>9457.8</v>
      </c>
      <c r="E15" s="139">
        <v>8839.2</v>
      </c>
      <c r="F15" s="139">
        <v>8951.8</v>
      </c>
    </row>
    <row r="16" spans="1:6" ht="22.5">
      <c r="A16" s="43" t="s">
        <v>219</v>
      </c>
      <c r="B16" s="139"/>
      <c r="C16" s="139"/>
      <c r="D16" s="139"/>
      <c r="E16" s="3"/>
      <c r="F16" s="3"/>
    </row>
    <row r="17" spans="1:6" ht="12.75">
      <c r="A17" s="109" t="s">
        <v>220</v>
      </c>
      <c r="B17" s="139">
        <v>16979.7</v>
      </c>
      <c r="C17" s="139">
        <v>17886</v>
      </c>
      <c r="D17" s="139">
        <v>19686.5</v>
      </c>
      <c r="E17" s="139">
        <v>18972.5</v>
      </c>
      <c r="F17" s="139">
        <v>19528</v>
      </c>
    </row>
    <row r="18" spans="1:6" ht="22.5">
      <c r="A18" s="43" t="s">
        <v>221</v>
      </c>
      <c r="B18" s="139"/>
      <c r="C18" s="139"/>
      <c r="D18" s="139"/>
      <c r="E18" s="3"/>
      <c r="F18" s="3"/>
    </row>
    <row r="19" spans="1:6" ht="12.75">
      <c r="A19" s="109" t="s">
        <v>222</v>
      </c>
      <c r="B19" s="139">
        <v>6152.7</v>
      </c>
      <c r="C19" s="139">
        <v>6280.9</v>
      </c>
      <c r="D19" s="139">
        <v>5404.7</v>
      </c>
      <c r="E19" s="139">
        <v>5484.1</v>
      </c>
      <c r="F19" s="139">
        <v>5922.8</v>
      </c>
    </row>
    <row r="20" spans="1:6" ht="22.5">
      <c r="A20" s="43" t="s">
        <v>223</v>
      </c>
      <c r="B20" s="139"/>
      <c r="C20" s="139"/>
      <c r="D20" s="139"/>
      <c r="E20" s="3"/>
      <c r="F20" s="3"/>
    </row>
    <row r="21" spans="1:6" ht="12.75">
      <c r="A21" s="140" t="s">
        <v>267</v>
      </c>
      <c r="B21" s="141">
        <v>28354.5</v>
      </c>
      <c r="C21" s="141">
        <v>30202.6</v>
      </c>
      <c r="D21" s="141">
        <v>31445.7</v>
      </c>
      <c r="E21" s="141">
        <v>34811.2</v>
      </c>
      <c r="F21" s="141">
        <v>38779.299999999974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35.75390625" style="0" customWidth="1"/>
    <col min="2" max="7" width="10.375" style="0" customWidth="1"/>
  </cols>
  <sheetData>
    <row r="1" spans="1:7" ht="61.5" customHeight="1">
      <c r="A1" s="221" t="s">
        <v>268</v>
      </c>
      <c r="B1" s="221"/>
      <c r="C1" s="221"/>
      <c r="D1" s="221"/>
      <c r="E1" s="221"/>
      <c r="F1" s="221"/>
      <c r="G1" s="221"/>
    </row>
    <row r="2" spans="1:7" ht="12.75">
      <c r="A2" s="235" t="s">
        <v>269</v>
      </c>
      <c r="B2" s="235"/>
      <c r="C2" s="235"/>
      <c r="D2" s="235"/>
      <c r="E2" s="235"/>
      <c r="F2" s="235"/>
      <c r="G2" s="235"/>
    </row>
    <row r="3" spans="1:7" ht="51.75" customHeight="1">
      <c r="A3" s="236"/>
      <c r="B3" s="232" t="s">
        <v>270</v>
      </c>
      <c r="C3" s="225"/>
      <c r="D3" s="225" t="s">
        <v>271</v>
      </c>
      <c r="E3" s="225"/>
      <c r="F3" s="225" t="s">
        <v>272</v>
      </c>
      <c r="G3" s="231"/>
    </row>
    <row r="4" spans="1:7" ht="12.75">
      <c r="A4" s="237"/>
      <c r="B4" s="81">
        <v>2017</v>
      </c>
      <c r="C4" s="81">
        <v>2018</v>
      </c>
      <c r="D4" s="81">
        <v>2017</v>
      </c>
      <c r="E4" s="81">
        <v>2018</v>
      </c>
      <c r="F4" s="81">
        <v>2017</v>
      </c>
      <c r="G4" s="81">
        <v>2018</v>
      </c>
    </row>
    <row r="5" spans="1:7" ht="12.75">
      <c r="A5" s="59" t="s">
        <v>260</v>
      </c>
      <c r="B5" s="142">
        <v>0.21</v>
      </c>
      <c r="C5" s="203">
        <v>0.22</v>
      </c>
      <c r="D5" s="203">
        <v>1.28</v>
      </c>
      <c r="E5" s="203">
        <v>1.3</v>
      </c>
      <c r="F5" s="203">
        <v>0.49</v>
      </c>
      <c r="G5" s="203">
        <v>0.48</v>
      </c>
    </row>
    <row r="6" spans="1:7" ht="12.75">
      <c r="A6" s="66" t="s">
        <v>201</v>
      </c>
      <c r="B6" s="143"/>
      <c r="C6" s="202"/>
      <c r="D6" s="204"/>
      <c r="E6" s="202"/>
      <c r="F6" s="202"/>
      <c r="G6" s="202"/>
    </row>
    <row r="7" spans="1:7" ht="12.75">
      <c r="A7" s="109" t="s">
        <v>202</v>
      </c>
      <c r="B7" s="143">
        <v>0.14</v>
      </c>
      <c r="C7" s="204">
        <v>0.15</v>
      </c>
      <c r="D7" s="204">
        <v>1.37</v>
      </c>
      <c r="E7" s="204">
        <v>1.3</v>
      </c>
      <c r="F7" s="204">
        <v>0.52</v>
      </c>
      <c r="G7" s="204">
        <v>0.54</v>
      </c>
    </row>
    <row r="8" spans="1:7" ht="22.5">
      <c r="A8" s="43" t="s">
        <v>203</v>
      </c>
      <c r="B8" s="143"/>
      <c r="C8" s="204"/>
      <c r="D8" s="204"/>
      <c r="E8" s="204"/>
      <c r="F8" s="204"/>
      <c r="G8" s="204"/>
    </row>
    <row r="9" spans="1:7" ht="12.75">
      <c r="A9" s="109" t="s">
        <v>273</v>
      </c>
      <c r="B9" s="143">
        <v>0.25</v>
      </c>
      <c r="C9" s="204">
        <v>0.41</v>
      </c>
      <c r="D9" s="204">
        <v>1.35</v>
      </c>
      <c r="E9" s="204">
        <v>1.42</v>
      </c>
      <c r="F9" s="204">
        <v>0.65</v>
      </c>
      <c r="G9" s="204">
        <v>0.69</v>
      </c>
    </row>
    <row r="10" spans="1:7" ht="22.5">
      <c r="A10" s="43" t="s">
        <v>274</v>
      </c>
      <c r="B10" s="143"/>
      <c r="C10" s="204"/>
      <c r="D10" s="204"/>
      <c r="E10" s="204"/>
      <c r="F10" s="204"/>
      <c r="G10" s="204"/>
    </row>
    <row r="11" spans="1:7" ht="12.75">
      <c r="A11" s="109" t="s">
        <v>204</v>
      </c>
      <c r="B11" s="143">
        <v>0.15</v>
      </c>
      <c r="C11" s="204">
        <v>0.17</v>
      </c>
      <c r="D11" s="204">
        <v>1.55</v>
      </c>
      <c r="E11" s="204">
        <v>1.57</v>
      </c>
      <c r="F11" s="204">
        <v>0.44</v>
      </c>
      <c r="G11" s="204">
        <v>0.44</v>
      </c>
    </row>
    <row r="12" spans="1:7" ht="22.5">
      <c r="A12" s="43" t="s">
        <v>262</v>
      </c>
      <c r="B12" s="143"/>
      <c r="C12" s="204"/>
      <c r="D12" s="204"/>
      <c r="E12" s="204"/>
      <c r="F12" s="204"/>
      <c r="G12" s="204"/>
    </row>
    <row r="13" spans="1:7" ht="22.5">
      <c r="A13" s="109" t="s">
        <v>206</v>
      </c>
      <c r="B13" s="143">
        <v>0.14</v>
      </c>
      <c r="C13" s="204">
        <v>0.1</v>
      </c>
      <c r="D13" s="204">
        <v>0.73</v>
      </c>
      <c r="E13" s="204">
        <v>0.72</v>
      </c>
      <c r="F13" s="204">
        <v>0.6</v>
      </c>
      <c r="G13" s="204">
        <v>0.61</v>
      </c>
    </row>
    <row r="14" spans="1:7" ht="56.25">
      <c r="A14" s="43" t="s">
        <v>207</v>
      </c>
      <c r="B14" s="143"/>
      <c r="C14" s="204"/>
      <c r="D14" s="204"/>
      <c r="E14" s="204"/>
      <c r="F14" s="204"/>
      <c r="G14" s="204"/>
    </row>
    <row r="15" spans="1:7" ht="22.5">
      <c r="A15" s="109" t="s">
        <v>208</v>
      </c>
      <c r="B15" s="143">
        <v>0.13</v>
      </c>
      <c r="C15" s="204">
        <v>0.17</v>
      </c>
      <c r="D15" s="204">
        <v>0.68</v>
      </c>
      <c r="E15" s="204">
        <v>0.9</v>
      </c>
      <c r="F15" s="204">
        <v>0.84</v>
      </c>
      <c r="G15" s="204">
        <v>0.83</v>
      </c>
    </row>
    <row r="16" spans="1:7" ht="45">
      <c r="A16" s="43" t="s">
        <v>209</v>
      </c>
      <c r="B16" s="143"/>
      <c r="C16" s="204"/>
      <c r="D16" s="204"/>
      <c r="E16" s="204"/>
      <c r="F16" s="204"/>
      <c r="G16" s="204"/>
    </row>
    <row r="17" spans="1:7" ht="12.75">
      <c r="A17" s="109" t="s">
        <v>263</v>
      </c>
      <c r="B17" s="143">
        <v>0.24</v>
      </c>
      <c r="C17" s="204">
        <v>0.22</v>
      </c>
      <c r="D17" s="204">
        <v>1.7</v>
      </c>
      <c r="E17" s="204">
        <v>1.58</v>
      </c>
      <c r="F17" s="204">
        <v>0.35</v>
      </c>
      <c r="G17" s="204">
        <v>0.34</v>
      </c>
    </row>
    <row r="18" spans="1:7" ht="33.75">
      <c r="A18" s="109" t="s">
        <v>212</v>
      </c>
      <c r="B18" s="143">
        <v>0.15</v>
      </c>
      <c r="C18" s="204">
        <v>0.15</v>
      </c>
      <c r="D18" s="204">
        <v>1.38</v>
      </c>
      <c r="E18" s="204">
        <v>1.36</v>
      </c>
      <c r="F18" s="204">
        <v>0.27</v>
      </c>
      <c r="G18" s="204">
        <v>0.26</v>
      </c>
    </row>
    <row r="19" spans="1:7" ht="68.25" customHeight="1">
      <c r="A19" s="43" t="s">
        <v>213</v>
      </c>
      <c r="B19" s="143"/>
      <c r="C19" s="204"/>
      <c r="D19" s="204"/>
      <c r="E19" s="204"/>
      <c r="F19" s="204"/>
      <c r="G19" s="204"/>
    </row>
    <row r="20" spans="1:7" ht="12.75">
      <c r="A20" s="109" t="s">
        <v>214</v>
      </c>
      <c r="B20" s="143">
        <v>0.2</v>
      </c>
      <c r="C20" s="204">
        <v>0.17</v>
      </c>
      <c r="D20" s="204">
        <v>1.14</v>
      </c>
      <c r="E20" s="204">
        <v>1.14</v>
      </c>
      <c r="F20" s="204">
        <v>0.58</v>
      </c>
      <c r="G20" s="204">
        <v>0.58</v>
      </c>
    </row>
    <row r="21" spans="1:7" ht="22.5">
      <c r="A21" s="43" t="s">
        <v>215</v>
      </c>
      <c r="B21" s="143"/>
      <c r="C21" s="204"/>
      <c r="D21" s="204"/>
      <c r="E21" s="204"/>
      <c r="F21" s="204"/>
      <c r="G21" s="204"/>
    </row>
    <row r="22" spans="1:7" ht="12.75">
      <c r="A22" s="109" t="s">
        <v>216</v>
      </c>
      <c r="B22" s="143">
        <v>0.1</v>
      </c>
      <c r="C22" s="204">
        <v>0.15</v>
      </c>
      <c r="D22" s="204">
        <v>0.68</v>
      </c>
      <c r="E22" s="204">
        <v>0.82</v>
      </c>
      <c r="F22" s="204">
        <v>0.67</v>
      </c>
      <c r="G22" s="204">
        <v>0.65</v>
      </c>
    </row>
    <row r="23" spans="1:7" ht="33.75">
      <c r="A23" s="43" t="s">
        <v>217</v>
      </c>
      <c r="B23" s="143"/>
      <c r="C23" s="69"/>
      <c r="D23" s="143"/>
      <c r="E23" s="69"/>
      <c r="F23" s="69"/>
      <c r="G23" s="69"/>
    </row>
    <row r="24" spans="1:7" ht="12.75">
      <c r="A24" s="109" t="s">
        <v>218</v>
      </c>
      <c r="B24" s="143">
        <v>0.2</v>
      </c>
      <c r="C24" s="205">
        <v>0.26</v>
      </c>
      <c r="D24" s="205">
        <v>0.88</v>
      </c>
      <c r="E24" s="205">
        <v>1.06</v>
      </c>
      <c r="F24" s="205">
        <v>0.74</v>
      </c>
      <c r="G24" s="205">
        <v>0.72</v>
      </c>
    </row>
    <row r="25" spans="1:7" ht="22.5">
      <c r="A25" s="43" t="s">
        <v>219</v>
      </c>
      <c r="B25" s="143"/>
      <c r="C25" s="205"/>
      <c r="D25" s="205"/>
      <c r="E25" s="205"/>
      <c r="F25" s="205"/>
      <c r="G25" s="205"/>
    </row>
    <row r="26" spans="1:7" ht="12.75">
      <c r="A26" s="109" t="s">
        <v>275</v>
      </c>
      <c r="B26" s="143">
        <v>1.52</v>
      </c>
      <c r="C26" s="205">
        <v>1.82</v>
      </c>
      <c r="D26" s="205">
        <v>2.18</v>
      </c>
      <c r="E26" s="205">
        <v>2.6</v>
      </c>
      <c r="F26" s="205">
        <v>0.61</v>
      </c>
      <c r="G26" s="205">
        <v>0.52</v>
      </c>
    </row>
    <row r="27" spans="1:7" ht="22.5" customHeight="1">
      <c r="A27" s="43" t="s">
        <v>276</v>
      </c>
      <c r="B27" s="143"/>
      <c r="C27" s="205"/>
      <c r="D27" s="205"/>
      <c r="E27" s="205"/>
      <c r="F27" s="205"/>
      <c r="G27" s="205"/>
    </row>
    <row r="28" spans="1:7" ht="12.75">
      <c r="A28" s="109" t="s">
        <v>220</v>
      </c>
      <c r="B28" s="143">
        <v>0.23</v>
      </c>
      <c r="C28" s="205">
        <v>0.29</v>
      </c>
      <c r="D28" s="205">
        <v>0.9</v>
      </c>
      <c r="E28" s="205">
        <v>0.95</v>
      </c>
      <c r="F28" s="205">
        <v>0.75</v>
      </c>
      <c r="G28" s="205">
        <v>0.73</v>
      </c>
    </row>
    <row r="29" spans="1:7" ht="22.5">
      <c r="A29" s="43" t="s">
        <v>221</v>
      </c>
      <c r="B29" s="143"/>
      <c r="C29" s="205"/>
      <c r="D29" s="205"/>
      <c r="E29" s="205"/>
      <c r="F29" s="205"/>
      <c r="G29" s="205"/>
    </row>
    <row r="30" spans="1:7" ht="12.75">
      <c r="A30" s="109" t="s">
        <v>222</v>
      </c>
      <c r="B30" s="143">
        <v>0.48</v>
      </c>
      <c r="C30" s="205">
        <v>0.49</v>
      </c>
      <c r="D30" s="205">
        <v>1.55</v>
      </c>
      <c r="E30" s="205">
        <v>1.57</v>
      </c>
      <c r="F30" s="205">
        <v>0.43</v>
      </c>
      <c r="G30" s="205">
        <v>0.41</v>
      </c>
    </row>
    <row r="31" spans="1:7" ht="33.75" customHeight="1">
      <c r="A31" s="43" t="s">
        <v>223</v>
      </c>
      <c r="B31" s="143"/>
      <c r="C31" s="205"/>
      <c r="D31" s="205"/>
      <c r="E31" s="205"/>
      <c r="F31" s="205"/>
      <c r="G31" s="205"/>
    </row>
    <row r="32" spans="1:7" ht="22.5">
      <c r="A32" s="109" t="s">
        <v>277</v>
      </c>
      <c r="B32" s="143">
        <v>0.24</v>
      </c>
      <c r="C32" s="205">
        <v>0.34</v>
      </c>
      <c r="D32" s="205">
        <v>1.13</v>
      </c>
      <c r="E32" s="205">
        <v>1.16</v>
      </c>
      <c r="F32" s="205">
        <v>0.37</v>
      </c>
      <c r="G32" s="205">
        <v>0.35</v>
      </c>
    </row>
    <row r="33" spans="1:7" ht="33.75">
      <c r="A33" s="43" t="s">
        <v>278</v>
      </c>
      <c r="B33" s="143"/>
      <c r="C33" s="205"/>
      <c r="D33" s="205"/>
      <c r="E33" s="205"/>
      <c r="F33" s="205"/>
      <c r="G33" s="205"/>
    </row>
    <row r="34" spans="1:7" ht="12.75">
      <c r="A34" s="109" t="s">
        <v>279</v>
      </c>
      <c r="B34" s="143">
        <v>0.46</v>
      </c>
      <c r="C34" s="205">
        <v>0.69</v>
      </c>
      <c r="D34" s="205">
        <v>0.76</v>
      </c>
      <c r="E34" s="205">
        <v>1.17</v>
      </c>
      <c r="F34" s="205">
        <v>0.8</v>
      </c>
      <c r="G34" s="205">
        <v>0.83</v>
      </c>
    </row>
    <row r="35" spans="1:7" ht="12.75">
      <c r="A35" s="109" t="s">
        <v>280</v>
      </c>
      <c r="B35" s="143">
        <v>0.42</v>
      </c>
      <c r="C35" s="205">
        <v>0.42</v>
      </c>
      <c r="D35" s="205">
        <v>1.04</v>
      </c>
      <c r="E35" s="205">
        <v>1.12</v>
      </c>
      <c r="F35" s="205">
        <v>0.77</v>
      </c>
      <c r="G35" s="205">
        <v>0.76</v>
      </c>
    </row>
    <row r="36" spans="1:7" ht="22.5">
      <c r="A36" s="43" t="s">
        <v>281</v>
      </c>
      <c r="B36" s="143"/>
      <c r="C36" s="205"/>
      <c r="D36" s="205"/>
      <c r="E36" s="205"/>
      <c r="F36" s="205"/>
      <c r="G36" s="205"/>
    </row>
    <row r="37" spans="1:7" ht="12.75">
      <c r="A37" s="109" t="s">
        <v>282</v>
      </c>
      <c r="B37" s="143">
        <v>0.16</v>
      </c>
      <c r="C37" s="205">
        <v>0.12</v>
      </c>
      <c r="D37" s="205">
        <v>0.64</v>
      </c>
      <c r="E37" s="205">
        <v>0.61</v>
      </c>
      <c r="F37" s="205">
        <v>0.81</v>
      </c>
      <c r="G37" s="205">
        <v>0.77</v>
      </c>
    </row>
    <row r="38" spans="1:7" ht="22.5">
      <c r="A38" s="43" t="s">
        <v>283</v>
      </c>
      <c r="B38" s="143"/>
      <c r="C38" s="205"/>
      <c r="D38" s="205"/>
      <c r="E38" s="205"/>
      <c r="F38" s="205"/>
      <c r="G38" s="205"/>
    </row>
    <row r="39" spans="1:7" ht="12.75">
      <c r="A39" s="109" t="s">
        <v>284</v>
      </c>
      <c r="B39" s="143">
        <v>0.19</v>
      </c>
      <c r="C39" s="205">
        <v>0.28</v>
      </c>
      <c r="D39" s="205">
        <v>1.03</v>
      </c>
      <c r="E39" s="205">
        <v>1.14</v>
      </c>
      <c r="F39" s="205">
        <v>0.47</v>
      </c>
      <c r="G39" s="205">
        <v>0.44</v>
      </c>
    </row>
    <row r="40" spans="1:7" ht="22.5">
      <c r="A40" s="113" t="s">
        <v>285</v>
      </c>
      <c r="B40" s="144"/>
      <c r="C40" s="144"/>
      <c r="D40" s="144"/>
      <c r="E40" s="144"/>
      <c r="F40" s="144"/>
      <c r="G40" s="88"/>
    </row>
  </sheetData>
  <sheetProtection/>
  <mergeCells count="6">
    <mergeCell ref="A1:G1"/>
    <mergeCell ref="A2:G2"/>
    <mergeCell ref="A3:A4"/>
    <mergeCell ref="B3:C3"/>
    <mergeCell ref="D3:E3"/>
    <mergeCell ref="F3:G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34.25390625" style="0" customWidth="1"/>
    <col min="2" max="9" width="7.125" style="0" customWidth="1"/>
  </cols>
  <sheetData>
    <row r="1" spans="1:9" ht="37.5" customHeight="1">
      <c r="A1" s="221" t="s">
        <v>286</v>
      </c>
      <c r="B1" s="222"/>
      <c r="C1" s="222"/>
      <c r="D1" s="222"/>
      <c r="E1" s="222"/>
      <c r="F1" s="222"/>
      <c r="G1" s="222"/>
      <c r="H1" s="222"/>
      <c r="I1" s="222"/>
    </row>
    <row r="2" spans="1:9" ht="12.75">
      <c r="A2" s="229" t="s">
        <v>287</v>
      </c>
      <c r="B2" s="229"/>
      <c r="C2" s="229"/>
      <c r="D2" s="229"/>
      <c r="E2" s="229"/>
      <c r="F2" s="229"/>
      <c r="G2" s="229"/>
      <c r="H2" s="229"/>
      <c r="I2" s="229"/>
    </row>
    <row r="3" spans="1:9" ht="68.25" customHeight="1">
      <c r="A3" s="236"/>
      <c r="B3" s="232" t="s">
        <v>288</v>
      </c>
      <c r="C3" s="225"/>
      <c r="D3" s="225" t="s">
        <v>289</v>
      </c>
      <c r="E3" s="225"/>
      <c r="F3" s="225" t="s">
        <v>290</v>
      </c>
      <c r="G3" s="225"/>
      <c r="H3" s="225" t="s">
        <v>291</v>
      </c>
      <c r="I3" s="231"/>
    </row>
    <row r="4" spans="1:9" ht="12.75">
      <c r="A4" s="237"/>
      <c r="B4" s="145">
        <v>2017</v>
      </c>
      <c r="C4" s="145">
        <v>2018</v>
      </c>
      <c r="D4" s="145">
        <v>2017</v>
      </c>
      <c r="E4" s="145">
        <v>2018</v>
      </c>
      <c r="F4" s="145">
        <v>2017</v>
      </c>
      <c r="G4" s="145">
        <v>2018</v>
      </c>
      <c r="H4" s="145">
        <v>2017</v>
      </c>
      <c r="I4" s="145">
        <v>2018</v>
      </c>
    </row>
    <row r="5" spans="1:9" ht="12.75">
      <c r="A5" s="59" t="s">
        <v>260</v>
      </c>
      <c r="B5" s="146">
        <v>19.1</v>
      </c>
      <c r="C5" s="209">
        <v>19.5</v>
      </c>
      <c r="D5" s="210">
        <v>10.4</v>
      </c>
      <c r="E5" s="210">
        <v>8.8</v>
      </c>
      <c r="F5" s="211">
        <v>14.9</v>
      </c>
      <c r="G5" s="210">
        <v>12.2</v>
      </c>
      <c r="H5" s="210">
        <v>5.5</v>
      </c>
      <c r="I5" s="210">
        <v>4.5</v>
      </c>
    </row>
    <row r="6" spans="1:9" ht="12.75">
      <c r="A6" s="66" t="s">
        <v>292</v>
      </c>
      <c r="B6" s="138"/>
      <c r="C6" s="206"/>
      <c r="D6" s="208"/>
      <c r="E6" s="206"/>
      <c r="F6" s="208"/>
      <c r="G6" s="206"/>
      <c r="H6" s="212"/>
      <c r="I6" s="206"/>
    </row>
    <row r="7" spans="1:9" ht="12.75">
      <c r="A7" s="109" t="s">
        <v>202</v>
      </c>
      <c r="B7" s="138">
        <v>25.2</v>
      </c>
      <c r="C7" s="207">
        <v>20.3</v>
      </c>
      <c r="D7" s="207">
        <v>13.9</v>
      </c>
      <c r="E7" s="207">
        <v>8</v>
      </c>
      <c r="F7" s="207">
        <v>18.7</v>
      </c>
      <c r="G7" s="207">
        <v>11.6</v>
      </c>
      <c r="H7" s="207">
        <v>8.3</v>
      </c>
      <c r="I7" s="207">
        <v>4.6</v>
      </c>
    </row>
    <row r="8" spans="1:9" ht="22.5">
      <c r="A8" s="43" t="s">
        <v>203</v>
      </c>
      <c r="B8" s="138"/>
      <c r="C8" s="207"/>
      <c r="D8" s="207"/>
      <c r="E8" s="207"/>
      <c r="F8" s="207"/>
      <c r="G8" s="207"/>
      <c r="H8" s="207"/>
      <c r="I8" s="207"/>
    </row>
    <row r="9" spans="1:9" ht="12.75">
      <c r="A9" s="109" t="s">
        <v>273</v>
      </c>
      <c r="B9" s="138">
        <v>39.7</v>
      </c>
      <c r="C9" s="207">
        <v>37.1</v>
      </c>
      <c r="D9" s="207">
        <v>6.5</v>
      </c>
      <c r="E9" s="207">
        <v>6.9</v>
      </c>
      <c r="F9" s="207">
        <v>7.2</v>
      </c>
      <c r="G9" s="207">
        <v>7.4</v>
      </c>
      <c r="H9" s="207">
        <v>4.2</v>
      </c>
      <c r="I9" s="207">
        <v>4.6</v>
      </c>
    </row>
    <row r="10" spans="1:9" ht="22.5">
      <c r="A10" s="43" t="s">
        <v>274</v>
      </c>
      <c r="B10" s="138"/>
      <c r="C10" s="207"/>
      <c r="D10" s="207"/>
      <c r="E10" s="207"/>
      <c r="F10" s="207"/>
      <c r="G10" s="207"/>
      <c r="H10" s="207"/>
      <c r="I10" s="207"/>
    </row>
    <row r="11" spans="1:9" ht="12.75">
      <c r="A11" s="109" t="s">
        <v>204</v>
      </c>
      <c r="B11" s="138">
        <v>20.3</v>
      </c>
      <c r="C11" s="207">
        <v>20</v>
      </c>
      <c r="D11" s="207">
        <v>7.1</v>
      </c>
      <c r="E11" s="207">
        <v>6</v>
      </c>
      <c r="F11" s="207">
        <v>9.8</v>
      </c>
      <c r="G11" s="207">
        <v>8</v>
      </c>
      <c r="H11" s="207">
        <v>4</v>
      </c>
      <c r="I11" s="207">
        <v>3.3</v>
      </c>
    </row>
    <row r="12" spans="1:9" ht="22.5">
      <c r="A12" s="43" t="s">
        <v>262</v>
      </c>
      <c r="B12" s="138"/>
      <c r="C12" s="207"/>
      <c r="D12" s="207"/>
      <c r="E12" s="207"/>
      <c r="F12" s="207"/>
      <c r="G12" s="207"/>
      <c r="H12" s="207"/>
      <c r="I12" s="207"/>
    </row>
    <row r="13" spans="1:9" ht="22.5">
      <c r="A13" s="109" t="s">
        <v>206</v>
      </c>
      <c r="B13" s="138">
        <v>11.5</v>
      </c>
      <c r="C13" s="207">
        <v>15.1</v>
      </c>
      <c r="D13" s="207">
        <v>20.3</v>
      </c>
      <c r="E13" s="207">
        <v>8.6</v>
      </c>
      <c r="F13" s="207">
        <v>31.1</v>
      </c>
      <c r="G13" s="207">
        <v>13.4</v>
      </c>
      <c r="H13" s="207">
        <v>8.1</v>
      </c>
      <c r="I13" s="207">
        <v>3.5</v>
      </c>
    </row>
    <row r="14" spans="1:9" ht="56.25">
      <c r="A14" s="43" t="s">
        <v>207</v>
      </c>
      <c r="B14" s="138"/>
      <c r="C14" s="207"/>
      <c r="D14" s="207"/>
      <c r="E14" s="207"/>
      <c r="F14" s="207"/>
      <c r="G14" s="207"/>
      <c r="H14" s="207"/>
      <c r="I14" s="207"/>
    </row>
    <row r="15" spans="1:9" ht="22.5">
      <c r="A15" s="109" t="s">
        <v>208</v>
      </c>
      <c r="B15" s="138">
        <v>17.4</v>
      </c>
      <c r="C15" s="207">
        <v>17.5</v>
      </c>
      <c r="D15" s="207">
        <v>1.2</v>
      </c>
      <c r="E15" s="207">
        <v>1.8</v>
      </c>
      <c r="F15" s="207">
        <v>1.4</v>
      </c>
      <c r="G15" s="207">
        <v>2.2</v>
      </c>
      <c r="H15" s="207">
        <v>0.8</v>
      </c>
      <c r="I15" s="207">
        <v>1.3</v>
      </c>
    </row>
    <row r="16" spans="1:9" ht="45">
      <c r="A16" s="43" t="s">
        <v>209</v>
      </c>
      <c r="B16" s="138"/>
      <c r="C16" s="207"/>
      <c r="D16" s="207"/>
      <c r="E16" s="207"/>
      <c r="F16" s="207"/>
      <c r="G16" s="207"/>
      <c r="H16" s="207"/>
      <c r="I16" s="207"/>
    </row>
    <row r="17" spans="1:9" ht="12.75">
      <c r="A17" s="109" t="s">
        <v>210</v>
      </c>
      <c r="B17" s="138">
        <v>20.9</v>
      </c>
      <c r="C17" s="207">
        <v>22.7</v>
      </c>
      <c r="D17" s="207">
        <v>11.9</v>
      </c>
      <c r="E17" s="207">
        <v>13.7</v>
      </c>
      <c r="F17" s="207">
        <v>19.7</v>
      </c>
      <c r="G17" s="207">
        <v>21.9</v>
      </c>
      <c r="H17" s="207">
        <v>6.4</v>
      </c>
      <c r="I17" s="207">
        <v>7</v>
      </c>
    </row>
    <row r="18" spans="1:9" ht="22.5">
      <c r="A18" s="43" t="s">
        <v>293</v>
      </c>
      <c r="B18" s="138"/>
      <c r="C18" s="207"/>
      <c r="D18" s="207"/>
      <c r="E18" s="207"/>
      <c r="F18" s="207"/>
      <c r="G18" s="207"/>
      <c r="H18" s="207"/>
      <c r="I18" s="207"/>
    </row>
    <row r="19" spans="1:9" ht="33.75">
      <c r="A19" s="109" t="s">
        <v>212</v>
      </c>
      <c r="B19" s="138">
        <v>16.3</v>
      </c>
      <c r="C19" s="207">
        <v>16.5</v>
      </c>
      <c r="D19" s="207">
        <v>16.6</v>
      </c>
      <c r="E19" s="207">
        <v>14.9</v>
      </c>
      <c r="F19" s="207">
        <v>22.4</v>
      </c>
      <c r="G19" s="207">
        <v>18.9</v>
      </c>
      <c r="H19" s="207">
        <v>6.8</v>
      </c>
      <c r="I19" s="207">
        <v>5.8</v>
      </c>
    </row>
    <row r="20" spans="1:9" ht="78.75">
      <c r="A20" s="43" t="s">
        <v>294</v>
      </c>
      <c r="B20" s="150"/>
      <c r="C20" s="213"/>
      <c r="D20" s="213"/>
      <c r="E20" s="213"/>
      <c r="F20" s="213"/>
      <c r="G20" s="213"/>
      <c r="H20" s="213"/>
      <c r="I20" s="213"/>
    </row>
    <row r="21" spans="1:9" ht="12.75">
      <c r="A21" s="109" t="s">
        <v>214</v>
      </c>
      <c r="B21" s="138">
        <v>15.3</v>
      </c>
      <c r="C21" s="207">
        <v>15.6</v>
      </c>
      <c r="D21" s="207">
        <v>3.4</v>
      </c>
      <c r="E21" s="207">
        <v>3.8</v>
      </c>
      <c r="F21" s="207">
        <v>3.1</v>
      </c>
      <c r="G21" s="207">
        <v>4</v>
      </c>
      <c r="H21" s="207">
        <v>1.5</v>
      </c>
      <c r="I21" s="207">
        <v>1.9</v>
      </c>
    </row>
    <row r="22" spans="1:9" ht="22.5">
      <c r="A22" s="43" t="s">
        <v>215</v>
      </c>
      <c r="B22" s="138"/>
      <c r="C22" s="5"/>
      <c r="D22" s="139"/>
      <c r="E22" s="5"/>
      <c r="F22" s="139"/>
      <c r="G22" s="5"/>
      <c r="H22" s="148"/>
      <c r="I22" s="5"/>
    </row>
    <row r="23" spans="1:9" ht="12.75">
      <c r="A23" s="109" t="s">
        <v>216</v>
      </c>
      <c r="B23" s="138">
        <v>44</v>
      </c>
      <c r="C23" s="214">
        <v>45.3</v>
      </c>
      <c r="D23" s="214">
        <v>5.1</v>
      </c>
      <c r="E23" s="214">
        <v>6.4</v>
      </c>
      <c r="F23" s="214">
        <v>10.7</v>
      </c>
      <c r="G23" s="214">
        <v>14.6</v>
      </c>
      <c r="H23" s="214">
        <v>1.8</v>
      </c>
      <c r="I23" s="214">
        <v>2.9</v>
      </c>
    </row>
    <row r="24" spans="1:9" ht="33.75">
      <c r="A24" s="43" t="s">
        <v>217</v>
      </c>
      <c r="B24" s="138"/>
      <c r="C24" s="214"/>
      <c r="D24" s="214"/>
      <c r="E24" s="214"/>
      <c r="F24" s="214"/>
      <c r="G24" s="214"/>
      <c r="H24" s="214"/>
      <c r="I24" s="214"/>
    </row>
    <row r="25" spans="1:9" ht="12.75">
      <c r="A25" s="109" t="s">
        <v>218</v>
      </c>
      <c r="B25" s="138">
        <v>31.8</v>
      </c>
      <c r="C25" s="214">
        <v>34.8</v>
      </c>
      <c r="D25" s="214">
        <v>10.2</v>
      </c>
      <c r="E25" s="214">
        <v>11.1</v>
      </c>
      <c r="F25" s="214">
        <v>11.9</v>
      </c>
      <c r="G25" s="214">
        <v>12.4</v>
      </c>
      <c r="H25" s="214">
        <v>6</v>
      </c>
      <c r="I25" s="214">
        <v>6.5</v>
      </c>
    </row>
    <row r="26" spans="1:9" ht="22.5">
      <c r="A26" s="43" t="s">
        <v>231</v>
      </c>
      <c r="B26" s="138"/>
      <c r="C26" s="214"/>
      <c r="D26" s="214"/>
      <c r="E26" s="214"/>
      <c r="F26" s="214"/>
      <c r="G26" s="214"/>
      <c r="H26" s="214"/>
      <c r="I26" s="214"/>
    </row>
    <row r="27" spans="1:9" ht="12.75">
      <c r="A27" s="109" t="s">
        <v>275</v>
      </c>
      <c r="B27" s="138">
        <v>16.2</v>
      </c>
      <c r="C27" s="214">
        <v>20.5</v>
      </c>
      <c r="D27" s="214">
        <v>8.4</v>
      </c>
      <c r="E27" s="214">
        <v>8.5</v>
      </c>
      <c r="F27" s="214">
        <v>26.4</v>
      </c>
      <c r="G27" s="214">
        <v>25.4</v>
      </c>
      <c r="H27" s="214">
        <v>6.2</v>
      </c>
      <c r="I27" s="214">
        <v>6.1</v>
      </c>
    </row>
    <row r="28" spans="1:9" ht="33.75">
      <c r="A28" s="43" t="s">
        <v>276</v>
      </c>
      <c r="B28" s="138"/>
      <c r="C28" s="214"/>
      <c r="D28" s="214"/>
      <c r="E28" s="214"/>
      <c r="F28" s="214"/>
      <c r="G28" s="214"/>
      <c r="H28" s="214"/>
      <c r="I28" s="214"/>
    </row>
    <row r="29" spans="1:9" ht="12.75">
      <c r="A29" s="109" t="s">
        <v>220</v>
      </c>
      <c r="B29" s="138">
        <v>51.7</v>
      </c>
      <c r="C29" s="214">
        <v>49.1</v>
      </c>
      <c r="D29" s="214">
        <v>7.5</v>
      </c>
      <c r="E29" s="214">
        <v>6.9</v>
      </c>
      <c r="F29" s="214">
        <v>15.2</v>
      </c>
      <c r="G29" s="214">
        <v>11.3</v>
      </c>
      <c r="H29" s="214">
        <v>4.8</v>
      </c>
      <c r="I29" s="214">
        <v>4.3</v>
      </c>
    </row>
    <row r="30" spans="1:9" ht="22.5">
      <c r="A30" s="43" t="s">
        <v>221</v>
      </c>
      <c r="B30" s="138"/>
      <c r="C30" s="214"/>
      <c r="D30" s="214"/>
      <c r="E30" s="214"/>
      <c r="F30" s="214"/>
      <c r="G30" s="214"/>
      <c r="H30" s="214"/>
      <c r="I30" s="214"/>
    </row>
    <row r="31" spans="1:9" ht="12.75">
      <c r="A31" s="109" t="s">
        <v>222</v>
      </c>
      <c r="B31" s="138">
        <v>43.9</v>
      </c>
      <c r="C31" s="214">
        <v>45</v>
      </c>
      <c r="D31" s="214">
        <v>16.7</v>
      </c>
      <c r="E31" s="214">
        <v>17.1</v>
      </c>
      <c r="F31" s="214">
        <v>33.1</v>
      </c>
      <c r="G31" s="214">
        <v>33.2</v>
      </c>
      <c r="H31" s="214">
        <v>9.2</v>
      </c>
      <c r="I31" s="214">
        <v>9.3</v>
      </c>
    </row>
    <row r="32" spans="1:9" ht="45">
      <c r="A32" s="43" t="s">
        <v>223</v>
      </c>
      <c r="B32" s="138"/>
      <c r="C32" s="214"/>
      <c r="D32" s="214"/>
      <c r="E32" s="214"/>
      <c r="F32" s="214"/>
      <c r="G32" s="214"/>
      <c r="H32" s="214"/>
      <c r="I32" s="214"/>
    </row>
    <row r="33" spans="1:9" ht="22.5">
      <c r="A33" s="109" t="s">
        <v>277</v>
      </c>
      <c r="B33" s="138">
        <v>20.7</v>
      </c>
      <c r="C33" s="214">
        <v>21.2</v>
      </c>
      <c r="D33" s="214">
        <v>16.1</v>
      </c>
      <c r="E33" s="214">
        <v>14.5</v>
      </c>
      <c r="F33" s="214">
        <v>24.3</v>
      </c>
      <c r="G33" s="214">
        <v>20.5</v>
      </c>
      <c r="H33" s="214">
        <v>6.2</v>
      </c>
      <c r="I33" s="214">
        <v>5.2</v>
      </c>
    </row>
    <row r="34" spans="1:9" ht="33" customHeight="1">
      <c r="A34" s="43" t="s">
        <v>278</v>
      </c>
      <c r="B34" s="138"/>
      <c r="C34" s="214"/>
      <c r="D34" s="214"/>
      <c r="E34" s="214"/>
      <c r="F34" s="214"/>
      <c r="G34" s="214"/>
      <c r="H34" s="214"/>
      <c r="I34" s="214"/>
    </row>
    <row r="35" spans="1:9" ht="12.75">
      <c r="A35" s="109" t="s">
        <v>295</v>
      </c>
      <c r="B35" s="138">
        <v>26.8</v>
      </c>
      <c r="C35" s="214">
        <v>22.4</v>
      </c>
      <c r="D35" s="214">
        <v>1.6</v>
      </c>
      <c r="E35" s="214">
        <v>0.3</v>
      </c>
      <c r="F35" s="214">
        <v>1.9</v>
      </c>
      <c r="G35" s="214">
        <v>0.2</v>
      </c>
      <c r="H35" s="214">
        <v>1.1</v>
      </c>
      <c r="I35" s="214">
        <v>0.2</v>
      </c>
    </row>
    <row r="36" spans="1:9" ht="22.5">
      <c r="A36" s="43" t="s">
        <v>296</v>
      </c>
      <c r="B36" s="152"/>
      <c r="C36" s="215"/>
      <c r="D36" s="215"/>
      <c r="E36" s="215"/>
      <c r="F36" s="215"/>
      <c r="G36" s="215"/>
      <c r="H36" s="215"/>
      <c r="I36" s="215"/>
    </row>
    <row r="37" spans="1:9" ht="12.75">
      <c r="A37" s="109" t="s">
        <v>280</v>
      </c>
      <c r="B37" s="138">
        <v>14.5</v>
      </c>
      <c r="C37" s="214">
        <v>15.4</v>
      </c>
      <c r="D37" s="214">
        <v>3.2</v>
      </c>
      <c r="E37" s="214">
        <v>4.2</v>
      </c>
      <c r="F37" s="214">
        <v>5</v>
      </c>
      <c r="G37" s="214">
        <v>5.6</v>
      </c>
      <c r="H37" s="214">
        <v>2.2</v>
      </c>
      <c r="I37" s="214">
        <v>2.8</v>
      </c>
    </row>
    <row r="38" spans="1:9" ht="22.5">
      <c r="A38" s="43" t="s">
        <v>281</v>
      </c>
      <c r="B38" s="138"/>
      <c r="C38" s="214"/>
      <c r="D38" s="214"/>
      <c r="E38" s="214"/>
      <c r="F38" s="214"/>
      <c r="G38" s="214"/>
      <c r="H38" s="214"/>
      <c r="I38" s="214"/>
    </row>
    <row r="39" spans="1:9" ht="12.75">
      <c r="A39" s="109" t="s">
        <v>282</v>
      </c>
      <c r="B39" s="138">
        <v>30.7</v>
      </c>
      <c r="C39" s="214">
        <v>32.5</v>
      </c>
      <c r="D39" s="214">
        <v>0.5</v>
      </c>
      <c r="E39" s="214">
        <v>2</v>
      </c>
      <c r="F39" s="214">
        <v>0.2</v>
      </c>
      <c r="G39" s="214">
        <v>2.7</v>
      </c>
      <c r="H39" s="214">
        <v>0.1</v>
      </c>
      <c r="I39" s="214">
        <v>0.8</v>
      </c>
    </row>
    <row r="40" spans="1:9" ht="22.5">
      <c r="A40" s="43" t="s">
        <v>283</v>
      </c>
      <c r="B40" s="138"/>
      <c r="C40" s="214"/>
      <c r="D40" s="214"/>
      <c r="E40" s="214"/>
      <c r="F40" s="214"/>
      <c r="G40" s="214"/>
      <c r="H40" s="214"/>
      <c r="I40" s="214"/>
    </row>
    <row r="41" spans="1:9" ht="12.75">
      <c r="A41" s="109" t="s">
        <v>284</v>
      </c>
      <c r="B41" s="138">
        <v>38.8</v>
      </c>
      <c r="C41" s="214">
        <v>39.5</v>
      </c>
      <c r="D41" s="214">
        <v>15.8</v>
      </c>
      <c r="E41" s="214">
        <v>15.9</v>
      </c>
      <c r="F41" s="214">
        <v>28.4</v>
      </c>
      <c r="G41" s="214">
        <v>24.4</v>
      </c>
      <c r="H41" s="214">
        <v>6.5</v>
      </c>
      <c r="I41" s="214">
        <v>6.3</v>
      </c>
    </row>
    <row r="42" spans="1:9" ht="22.5">
      <c r="A42" s="113" t="s">
        <v>285</v>
      </c>
      <c r="B42" s="153"/>
      <c r="C42" s="154"/>
      <c r="D42" s="124"/>
      <c r="E42" s="154"/>
      <c r="F42" s="124"/>
      <c r="G42" s="154"/>
      <c r="H42" s="124"/>
      <c r="I42" s="155"/>
    </row>
  </sheetData>
  <sheetProtection/>
  <mergeCells count="7">
    <mergeCell ref="A1:I1"/>
    <mergeCell ref="A2:I2"/>
    <mergeCell ref="A3:A4"/>
    <mergeCell ref="B3:C3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37.375" style="0" customWidth="1"/>
    <col min="2" max="7" width="9.375" style="0" customWidth="1"/>
  </cols>
  <sheetData>
    <row r="1" spans="1:7" ht="42" customHeight="1">
      <c r="A1" s="221" t="s">
        <v>297</v>
      </c>
      <c r="B1" s="240"/>
      <c r="C1" s="240"/>
      <c r="D1" s="240"/>
      <c r="E1" s="240"/>
      <c r="F1" s="240"/>
      <c r="G1" s="240"/>
    </row>
    <row r="2" spans="1:7" ht="81" customHeight="1">
      <c r="A2" s="236"/>
      <c r="B2" s="225" t="s">
        <v>298</v>
      </c>
      <c r="C2" s="241"/>
      <c r="D2" s="225" t="s">
        <v>299</v>
      </c>
      <c r="E2" s="225"/>
      <c r="F2" s="225" t="s">
        <v>300</v>
      </c>
      <c r="G2" s="242"/>
    </row>
    <row r="3" spans="1:7" ht="12.75">
      <c r="A3" s="237"/>
      <c r="B3" s="81">
        <v>2017</v>
      </c>
      <c r="C3" s="81">
        <v>2018</v>
      </c>
      <c r="D3" s="81">
        <v>2017</v>
      </c>
      <c r="E3" s="81">
        <v>2018</v>
      </c>
      <c r="F3" s="81">
        <v>2017</v>
      </c>
      <c r="G3" s="81">
        <v>2018</v>
      </c>
    </row>
    <row r="4" spans="1:7" ht="12.75">
      <c r="A4" s="41" t="s">
        <v>301</v>
      </c>
      <c r="B4" s="13">
        <v>53.6</v>
      </c>
      <c r="C4" s="13">
        <v>55.7</v>
      </c>
      <c r="D4" s="13">
        <v>323.3</v>
      </c>
      <c r="E4" s="13">
        <v>328</v>
      </c>
      <c r="F4" s="13">
        <v>137506.1</v>
      </c>
      <c r="G4" s="13">
        <v>144159.9</v>
      </c>
    </row>
    <row r="5" spans="1:7" ht="12.75">
      <c r="A5" s="109" t="s">
        <v>302</v>
      </c>
      <c r="B5" s="14">
        <v>1</v>
      </c>
      <c r="C5" s="14">
        <v>1</v>
      </c>
      <c r="D5" s="14">
        <v>35.2</v>
      </c>
      <c r="E5" s="14">
        <v>34.2</v>
      </c>
      <c r="F5" s="14">
        <v>4293.6</v>
      </c>
      <c r="G5" s="14">
        <v>4313.6</v>
      </c>
    </row>
    <row r="6" spans="1:7" ht="12.75">
      <c r="A6" s="109" t="s">
        <v>303</v>
      </c>
      <c r="B6" s="14">
        <v>48.3</v>
      </c>
      <c r="C6" s="14">
        <v>50.4</v>
      </c>
      <c r="D6" s="14">
        <v>252.8</v>
      </c>
      <c r="E6" s="14">
        <v>259</v>
      </c>
      <c r="F6" s="14">
        <v>116091.8</v>
      </c>
      <c r="G6" s="14">
        <v>123138.2</v>
      </c>
    </row>
    <row r="7" spans="1:7" ht="12.75">
      <c r="A7" s="109" t="s">
        <v>304</v>
      </c>
      <c r="B7" s="14">
        <v>0.1</v>
      </c>
      <c r="C7" s="14">
        <v>0</v>
      </c>
      <c r="D7" s="14">
        <v>3.1</v>
      </c>
      <c r="E7" s="14">
        <v>1.5</v>
      </c>
      <c r="F7" s="14">
        <v>966.4</v>
      </c>
      <c r="G7" s="14">
        <v>704.1</v>
      </c>
    </row>
    <row r="8" ht="45">
      <c r="A8" s="43" t="s">
        <v>305</v>
      </c>
    </row>
    <row r="9" spans="1:7" ht="12.75">
      <c r="A9" s="109" t="s">
        <v>306</v>
      </c>
      <c r="B9" s="14">
        <v>2.5</v>
      </c>
      <c r="C9" s="14">
        <v>2.6</v>
      </c>
      <c r="D9" s="14">
        <v>19.4</v>
      </c>
      <c r="E9" s="14">
        <v>20.7</v>
      </c>
      <c r="F9" s="14">
        <v>9861.7</v>
      </c>
      <c r="G9" s="14">
        <v>9913.3</v>
      </c>
    </row>
    <row r="10" spans="1:7" ht="12.75">
      <c r="A10" s="109" t="s">
        <v>307</v>
      </c>
      <c r="B10" s="14">
        <v>1.7</v>
      </c>
      <c r="C10" s="14">
        <v>1.7</v>
      </c>
      <c r="D10" s="14">
        <v>12.8</v>
      </c>
      <c r="E10" s="14">
        <v>12.6</v>
      </c>
      <c r="F10" s="14">
        <v>6292.6</v>
      </c>
      <c r="G10" s="14">
        <v>6090.7</v>
      </c>
    </row>
    <row r="11" spans="1:7" ht="22.5">
      <c r="A11" s="113" t="s">
        <v>308</v>
      </c>
      <c r="B11" s="124"/>
      <c r="C11" s="126"/>
      <c r="D11" s="126"/>
      <c r="E11" s="156"/>
      <c r="F11" s="156"/>
      <c r="G11" s="125"/>
    </row>
    <row r="12" spans="1:7" ht="38.25" customHeight="1">
      <c r="A12" s="238" t="s">
        <v>309</v>
      </c>
      <c r="B12" s="238"/>
      <c r="C12" s="238"/>
      <c r="D12" s="238"/>
      <c r="E12" s="238"/>
      <c r="F12" s="238"/>
      <c r="G12" s="239"/>
    </row>
  </sheetData>
  <sheetProtection/>
  <mergeCells count="6">
    <mergeCell ref="A12:G12"/>
    <mergeCell ref="A1:G1"/>
    <mergeCell ref="A2:A3"/>
    <mergeCell ref="B2:C2"/>
    <mergeCell ref="D2:E2"/>
    <mergeCell ref="F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27.375" style="0" customWidth="1"/>
    <col min="2" max="9" width="8.25390625" style="0" customWidth="1"/>
  </cols>
  <sheetData>
    <row r="1" spans="1:9" ht="40.5" customHeight="1">
      <c r="A1" s="221" t="s">
        <v>372</v>
      </c>
      <c r="B1" s="222"/>
      <c r="C1" s="222"/>
      <c r="D1" s="222"/>
      <c r="E1" s="222"/>
      <c r="F1" s="222"/>
      <c r="G1" s="222"/>
      <c r="H1" s="222"/>
      <c r="I1" s="222"/>
    </row>
    <row r="2" spans="1:9" ht="115.5" customHeight="1">
      <c r="A2" s="236"/>
      <c r="B2" s="225" t="s">
        <v>298</v>
      </c>
      <c r="C2" s="225"/>
      <c r="D2" s="225" t="s">
        <v>299</v>
      </c>
      <c r="E2" s="225"/>
      <c r="F2" s="225" t="s">
        <v>310</v>
      </c>
      <c r="G2" s="225"/>
      <c r="H2" s="225" t="s">
        <v>311</v>
      </c>
      <c r="I2" s="231"/>
    </row>
    <row r="3" spans="1:9" ht="12.75">
      <c r="A3" s="237"/>
      <c r="B3" s="81">
        <v>2017</v>
      </c>
      <c r="C3" s="81">
        <v>2018</v>
      </c>
      <c r="D3" s="81">
        <v>2017</v>
      </c>
      <c r="E3" s="81">
        <v>2018</v>
      </c>
      <c r="F3" s="81">
        <v>2017</v>
      </c>
      <c r="G3" s="81">
        <v>2018</v>
      </c>
      <c r="H3" s="81">
        <v>2017</v>
      </c>
      <c r="I3" s="81">
        <v>2018</v>
      </c>
    </row>
    <row r="4" spans="1:9" ht="12.75">
      <c r="A4" s="41" t="s">
        <v>229</v>
      </c>
      <c r="B4" s="157">
        <v>53.6</v>
      </c>
      <c r="C4" s="157">
        <v>55.7</v>
      </c>
      <c r="D4" s="20">
        <v>323.3</v>
      </c>
      <c r="E4" s="157">
        <v>328</v>
      </c>
      <c r="F4" s="20">
        <v>137506.1</v>
      </c>
      <c r="G4" s="20">
        <v>144159.9</v>
      </c>
      <c r="H4" s="20">
        <v>10568.9</v>
      </c>
      <c r="I4" s="20">
        <v>11220</v>
      </c>
    </row>
    <row r="5" spans="1:9" ht="22.5">
      <c r="A5" s="109" t="s">
        <v>312</v>
      </c>
      <c r="B5" s="158">
        <v>3.8</v>
      </c>
      <c r="C5" s="158">
        <v>4.2</v>
      </c>
      <c r="D5" s="21">
        <v>39.2</v>
      </c>
      <c r="E5" s="158">
        <v>38.7</v>
      </c>
      <c r="F5" s="21">
        <v>12194.5</v>
      </c>
      <c r="G5" s="21">
        <v>12431.7</v>
      </c>
      <c r="H5" s="21">
        <v>1926.2</v>
      </c>
      <c r="I5" s="21">
        <v>1212.5</v>
      </c>
    </row>
    <row r="6" spans="1:9" ht="33.75">
      <c r="A6" s="43" t="s">
        <v>313</v>
      </c>
      <c r="B6" s="158"/>
      <c r="C6" s="158"/>
      <c r="D6" s="21"/>
      <c r="E6" s="158"/>
      <c r="F6" s="21"/>
      <c r="G6" s="21"/>
      <c r="H6" s="69"/>
      <c r="I6" s="21"/>
    </row>
    <row r="7" spans="1:9" ht="12.75">
      <c r="A7" s="109" t="s">
        <v>204</v>
      </c>
      <c r="B7" s="158">
        <v>4.5</v>
      </c>
      <c r="C7" s="158">
        <v>4.7</v>
      </c>
      <c r="D7" s="21">
        <v>47.6</v>
      </c>
      <c r="E7" s="158">
        <v>47.5</v>
      </c>
      <c r="F7" s="21">
        <v>14820.9</v>
      </c>
      <c r="G7" s="21">
        <v>15215.8</v>
      </c>
      <c r="H7" s="21">
        <v>772.8</v>
      </c>
      <c r="I7" s="21">
        <v>704.9</v>
      </c>
    </row>
    <row r="8" spans="1:9" ht="33.75">
      <c r="A8" s="43" t="s">
        <v>262</v>
      </c>
      <c r="B8" s="158"/>
      <c r="C8" s="158"/>
      <c r="D8" s="21"/>
      <c r="E8" s="158"/>
      <c r="F8" s="21"/>
      <c r="G8" s="21"/>
      <c r="H8" s="69"/>
      <c r="I8" s="21"/>
    </row>
    <row r="9" spans="1:9" ht="33.75">
      <c r="A9" s="109" t="s">
        <v>314</v>
      </c>
      <c r="B9" s="158">
        <v>0.1</v>
      </c>
      <c r="C9" s="158">
        <v>0.1</v>
      </c>
      <c r="D9" s="21">
        <v>0.9</v>
      </c>
      <c r="E9" s="158">
        <v>0.5</v>
      </c>
      <c r="F9" s="21">
        <v>292.2</v>
      </c>
      <c r="G9" s="21">
        <v>215.1</v>
      </c>
      <c r="H9" s="21">
        <v>-7.2</v>
      </c>
      <c r="I9" s="21">
        <v>28</v>
      </c>
    </row>
    <row r="10" spans="1:9" ht="67.5">
      <c r="A10" s="43" t="s">
        <v>315</v>
      </c>
      <c r="B10" s="158"/>
      <c r="C10" s="158"/>
      <c r="D10" s="21"/>
      <c r="E10" s="158"/>
      <c r="F10" s="21"/>
      <c r="G10" s="21"/>
      <c r="H10" s="69"/>
      <c r="I10" s="21"/>
    </row>
    <row r="11" spans="1:9" ht="33.75">
      <c r="A11" s="109" t="s">
        <v>316</v>
      </c>
      <c r="B11" s="158">
        <v>0.4</v>
      </c>
      <c r="C11" s="158">
        <v>0.4</v>
      </c>
      <c r="D11" s="21">
        <v>5.7</v>
      </c>
      <c r="E11" s="158">
        <v>5.6</v>
      </c>
      <c r="F11" s="21">
        <v>737.3</v>
      </c>
      <c r="G11" s="21">
        <v>766</v>
      </c>
      <c r="H11" s="21">
        <v>5.3</v>
      </c>
      <c r="I11" s="21">
        <v>9.7</v>
      </c>
    </row>
    <row r="12" spans="1:9" ht="67.5">
      <c r="A12" s="43" t="s">
        <v>317</v>
      </c>
      <c r="B12" s="158"/>
      <c r="C12" s="158"/>
      <c r="D12" s="21"/>
      <c r="E12" s="158"/>
      <c r="F12" s="21"/>
      <c r="G12" s="21"/>
      <c r="H12" s="69"/>
      <c r="I12" s="21"/>
    </row>
    <row r="13" spans="1:9" ht="12.75">
      <c r="A13" s="109" t="s">
        <v>210</v>
      </c>
      <c r="B13" s="158">
        <v>3.1</v>
      </c>
      <c r="C13" s="158">
        <v>3.2</v>
      </c>
      <c r="D13" s="21">
        <v>22.9</v>
      </c>
      <c r="E13" s="158">
        <v>22.7</v>
      </c>
      <c r="F13" s="21">
        <v>9573.8</v>
      </c>
      <c r="G13" s="21">
        <v>11222</v>
      </c>
      <c r="H13" s="21">
        <v>985.5</v>
      </c>
      <c r="I13" s="21">
        <v>1277.7</v>
      </c>
    </row>
    <row r="14" spans="1:9" ht="22.5">
      <c r="A14" s="43" t="s">
        <v>211</v>
      </c>
      <c r="B14" s="158"/>
      <c r="C14" s="158"/>
      <c r="D14" s="21"/>
      <c r="E14" s="158"/>
      <c r="F14" s="21"/>
      <c r="G14" s="21"/>
      <c r="H14" s="69"/>
      <c r="I14" s="21"/>
    </row>
    <row r="15" spans="1:9" ht="12.75">
      <c r="A15" s="109" t="s">
        <v>318</v>
      </c>
      <c r="B15" s="158">
        <v>20.6</v>
      </c>
      <c r="C15" s="158">
        <v>20.9</v>
      </c>
      <c r="D15" s="21">
        <v>84.8</v>
      </c>
      <c r="E15" s="158">
        <v>85.4</v>
      </c>
      <c r="F15" s="21">
        <v>67235.6</v>
      </c>
      <c r="G15" s="21">
        <v>67881</v>
      </c>
      <c r="H15" s="21">
        <v>3252.3</v>
      </c>
      <c r="I15" s="21">
        <v>3439.6</v>
      </c>
    </row>
    <row r="16" spans="1:9" ht="22.5">
      <c r="A16" s="43" t="s">
        <v>319</v>
      </c>
      <c r="B16" s="158"/>
      <c r="C16" s="158"/>
      <c r="D16" s="158"/>
      <c r="E16" s="158"/>
      <c r="F16" s="21"/>
      <c r="G16" s="21"/>
      <c r="H16" s="21"/>
      <c r="I16" s="21"/>
    </row>
    <row r="17" spans="1:9" ht="12.75">
      <c r="A17" s="109" t="s">
        <v>320</v>
      </c>
      <c r="B17" s="158">
        <v>2.8</v>
      </c>
      <c r="C17" s="158">
        <v>2.9</v>
      </c>
      <c r="D17" s="21">
        <v>22.9</v>
      </c>
      <c r="E17" s="158">
        <v>23.4</v>
      </c>
      <c r="F17" s="21">
        <v>10072.2</v>
      </c>
      <c r="G17" s="21">
        <v>10978.5</v>
      </c>
      <c r="H17" s="21">
        <v>447</v>
      </c>
      <c r="I17" s="21">
        <v>553.8</v>
      </c>
    </row>
    <row r="18" spans="1:9" ht="22.5">
      <c r="A18" s="43" t="s">
        <v>321</v>
      </c>
      <c r="B18" s="158"/>
      <c r="C18" s="158"/>
      <c r="D18" s="21"/>
      <c r="E18" s="158"/>
      <c r="F18" s="21"/>
      <c r="G18" s="21"/>
      <c r="H18" s="69"/>
      <c r="I18" s="21"/>
    </row>
    <row r="19" spans="1:9" ht="22.5">
      <c r="A19" s="109" t="s">
        <v>322</v>
      </c>
      <c r="B19" s="158">
        <v>1.9</v>
      </c>
      <c r="C19" s="158">
        <v>2</v>
      </c>
      <c r="D19" s="21">
        <v>13</v>
      </c>
      <c r="E19" s="158">
        <v>13.7</v>
      </c>
      <c r="F19" s="21">
        <v>2389.1</v>
      </c>
      <c r="G19" s="21">
        <v>2856.7</v>
      </c>
      <c r="H19" s="21">
        <v>3.3</v>
      </c>
      <c r="I19" s="21">
        <v>110.8</v>
      </c>
    </row>
    <row r="20" spans="1:9" ht="56.25">
      <c r="A20" s="43" t="s">
        <v>323</v>
      </c>
      <c r="B20" s="158"/>
      <c r="C20" s="158"/>
      <c r="D20" s="158"/>
      <c r="E20" s="158"/>
      <c r="F20" s="21"/>
      <c r="G20" s="21"/>
      <c r="H20" s="69"/>
      <c r="I20" s="21"/>
    </row>
    <row r="21" spans="1:9" ht="12.75">
      <c r="A21" s="109" t="s">
        <v>324</v>
      </c>
      <c r="B21" s="158">
        <v>2.2</v>
      </c>
      <c r="C21" s="158">
        <v>2.3</v>
      </c>
      <c r="D21" s="21">
        <v>11</v>
      </c>
      <c r="E21" s="158">
        <v>12</v>
      </c>
      <c r="F21" s="21">
        <v>3516.3</v>
      </c>
      <c r="G21" s="21">
        <v>3767.8</v>
      </c>
      <c r="H21" s="21">
        <v>386.5</v>
      </c>
      <c r="I21" s="21">
        <v>569.3</v>
      </c>
    </row>
    <row r="22" spans="1:9" ht="23.25" customHeight="1">
      <c r="A22" s="43" t="s">
        <v>219</v>
      </c>
      <c r="B22" s="158"/>
      <c r="C22" s="158"/>
      <c r="D22" s="21"/>
      <c r="E22" s="158"/>
      <c r="F22" s="21"/>
      <c r="G22" s="21"/>
      <c r="H22" s="69"/>
      <c r="I22" s="21"/>
    </row>
    <row r="23" spans="1:9" ht="12.75">
      <c r="A23" s="109" t="s">
        <v>220</v>
      </c>
      <c r="B23" s="158">
        <v>3.4</v>
      </c>
      <c r="C23" s="158">
        <v>3.6</v>
      </c>
      <c r="D23" s="21">
        <v>14.1</v>
      </c>
      <c r="E23" s="158">
        <v>14.1</v>
      </c>
      <c r="F23" s="21">
        <v>3354.9</v>
      </c>
      <c r="G23" s="21">
        <v>3813.9</v>
      </c>
      <c r="H23" s="21">
        <v>962.2</v>
      </c>
      <c r="I23" s="21">
        <v>1277.6</v>
      </c>
    </row>
    <row r="24" spans="1:9" ht="33.75">
      <c r="A24" s="43" t="s">
        <v>221</v>
      </c>
      <c r="B24" s="158"/>
      <c r="C24" s="158"/>
      <c r="D24" s="21"/>
      <c r="E24" s="158"/>
      <c r="F24" s="21"/>
      <c r="G24" s="21"/>
      <c r="H24" s="69"/>
      <c r="I24" s="21"/>
    </row>
    <row r="25" spans="1:9" ht="22.5">
      <c r="A25" s="109" t="s">
        <v>325</v>
      </c>
      <c r="B25" s="158">
        <v>4.7</v>
      </c>
      <c r="C25" s="158">
        <v>4.9</v>
      </c>
      <c r="D25" s="21">
        <v>15.5</v>
      </c>
      <c r="E25" s="158">
        <v>15.3</v>
      </c>
      <c r="F25" s="21">
        <v>4041.9</v>
      </c>
      <c r="G25" s="21">
        <v>4110.5</v>
      </c>
      <c r="H25" s="21">
        <v>797.3</v>
      </c>
      <c r="I25" s="21">
        <v>855.2</v>
      </c>
    </row>
    <row r="26" spans="1:9" ht="45">
      <c r="A26" s="43" t="s">
        <v>326</v>
      </c>
      <c r="B26" s="158"/>
      <c r="C26" s="158"/>
      <c r="D26" s="21"/>
      <c r="E26" s="158"/>
      <c r="F26" s="21"/>
      <c r="G26" s="21"/>
      <c r="H26" s="69"/>
      <c r="I26" s="21"/>
    </row>
    <row r="27" spans="1:9" ht="12.75">
      <c r="A27" s="109" t="s">
        <v>224</v>
      </c>
      <c r="B27" s="158">
        <v>6.1</v>
      </c>
      <c r="C27" s="158">
        <v>6.4999999999999964</v>
      </c>
      <c r="D27" s="21">
        <v>45.7</v>
      </c>
      <c r="E27" s="21">
        <v>49.10000000000002</v>
      </c>
      <c r="F27" s="21">
        <v>9277.4</v>
      </c>
      <c r="G27" s="21">
        <v>10900.899999999974</v>
      </c>
      <c r="H27" s="21">
        <v>1037.7</v>
      </c>
      <c r="I27" s="21">
        <v>1180.8999999999999</v>
      </c>
    </row>
    <row r="28" spans="1:9" ht="22.5">
      <c r="A28" s="113" t="s">
        <v>225</v>
      </c>
      <c r="B28" s="114"/>
      <c r="C28" s="105"/>
      <c r="D28" s="105"/>
      <c r="E28" s="159"/>
      <c r="F28" s="159"/>
      <c r="G28" s="159"/>
      <c r="H28" s="159"/>
      <c r="I28" s="159"/>
    </row>
    <row r="29" spans="1:9" ht="26.25" customHeight="1">
      <c r="A29" s="243" t="s">
        <v>327</v>
      </c>
      <c r="B29" s="243"/>
      <c r="C29" s="243"/>
      <c r="D29" s="243"/>
      <c r="E29" s="243"/>
      <c r="F29" s="243"/>
      <c r="G29" s="243"/>
      <c r="H29" s="243"/>
      <c r="I29" s="243"/>
    </row>
  </sheetData>
  <sheetProtection/>
  <mergeCells count="7">
    <mergeCell ref="A29:I29"/>
    <mergeCell ref="A1:I1"/>
    <mergeCell ref="A2:A3"/>
    <mergeCell ref="B2:C2"/>
    <mergeCell ref="D2:E2"/>
    <mergeCell ref="F2:G2"/>
    <mergeCell ref="H2:I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pane xSplit="1" ySplit="4" topLeftCell="B5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9.00390625" defaultRowHeight="12.75"/>
  <cols>
    <col min="1" max="1" width="30.75390625" style="0" customWidth="1"/>
    <col min="2" max="6" width="10.875" style="0" customWidth="1"/>
    <col min="7" max="7" width="10.00390625" style="0" customWidth="1"/>
  </cols>
  <sheetData>
    <row r="1" spans="1:7" ht="36.75" customHeight="1">
      <c r="A1" s="221" t="s">
        <v>328</v>
      </c>
      <c r="B1" s="221"/>
      <c r="C1" s="221"/>
      <c r="D1" s="221"/>
      <c r="E1" s="221"/>
      <c r="F1" s="221"/>
      <c r="G1" s="221"/>
    </row>
    <row r="2" spans="1:7" ht="12.75">
      <c r="A2" s="235" t="s">
        <v>329</v>
      </c>
      <c r="B2" s="244"/>
      <c r="C2" s="244"/>
      <c r="D2" s="244"/>
      <c r="E2" s="244"/>
      <c r="F2" s="245"/>
      <c r="G2" s="246"/>
    </row>
    <row r="3" spans="1:7" ht="69.75" customHeight="1">
      <c r="A3" s="236"/>
      <c r="B3" s="231" t="s">
        <v>330</v>
      </c>
      <c r="C3" s="247"/>
      <c r="D3" s="248"/>
      <c r="E3" s="231" t="s">
        <v>331</v>
      </c>
      <c r="F3" s="233"/>
      <c r="G3" s="233"/>
    </row>
    <row r="4" spans="1:7" ht="12.75">
      <c r="A4" s="237"/>
      <c r="B4" s="81">
        <v>2016</v>
      </c>
      <c r="C4" s="81">
        <v>2017</v>
      </c>
      <c r="D4" s="81">
        <v>2018</v>
      </c>
      <c r="E4" s="81">
        <v>2016</v>
      </c>
      <c r="F4" s="81">
        <v>2017</v>
      </c>
      <c r="G4" s="81">
        <v>2018</v>
      </c>
    </row>
    <row r="5" spans="1:7" ht="12.75">
      <c r="A5" s="41" t="s">
        <v>229</v>
      </c>
      <c r="B5" s="107">
        <f aca="true" t="shared" si="0" ref="B5:G5">SUM(B17,B6)</f>
        <v>1380125.9</v>
      </c>
      <c r="C5" s="107">
        <f t="shared" si="0"/>
        <v>1441899</v>
      </c>
      <c r="D5" s="107">
        <f t="shared" si="0"/>
        <v>1518136.4689999998</v>
      </c>
      <c r="E5" s="107">
        <f t="shared" si="0"/>
        <v>519396</v>
      </c>
      <c r="F5" s="107">
        <f t="shared" si="0"/>
        <v>491153.06</v>
      </c>
      <c r="G5" s="107">
        <f t="shared" si="0"/>
        <v>527530.388</v>
      </c>
    </row>
    <row r="6" spans="1:7" ht="12.75">
      <c r="A6" s="42" t="s">
        <v>332</v>
      </c>
      <c r="B6" s="107">
        <f aca="true" t="shared" si="1" ref="B6:G6">SUM(B8:B16)</f>
        <v>1290946.9</v>
      </c>
      <c r="C6" s="107">
        <f t="shared" si="1"/>
        <v>1346953</v>
      </c>
      <c r="D6" s="107">
        <f t="shared" si="1"/>
        <v>1418119.6689999998</v>
      </c>
      <c r="E6" s="107">
        <f t="shared" si="1"/>
        <v>501289</v>
      </c>
      <c r="F6" s="107">
        <f t="shared" si="1"/>
        <v>471781.06</v>
      </c>
      <c r="G6" s="107">
        <f t="shared" si="1"/>
        <v>512791.88800000004</v>
      </c>
    </row>
    <row r="7" spans="1:7" ht="22.5">
      <c r="A7" s="43" t="s">
        <v>333</v>
      </c>
      <c r="B7" s="107"/>
      <c r="C7" s="107"/>
      <c r="D7" s="5"/>
      <c r="E7" s="5"/>
      <c r="F7" s="5"/>
      <c r="G7" s="5"/>
    </row>
    <row r="8" spans="1:7" ht="12.75">
      <c r="A8" s="66" t="s">
        <v>334</v>
      </c>
      <c r="B8" s="110">
        <v>72743.4</v>
      </c>
      <c r="C8" s="110">
        <v>79817</v>
      </c>
      <c r="D8" s="110">
        <v>93117.212</v>
      </c>
      <c r="E8" s="160">
        <v>27077.2</v>
      </c>
      <c r="F8" s="160">
        <v>28492</v>
      </c>
      <c r="G8" s="110">
        <v>30574.123000000007</v>
      </c>
    </row>
    <row r="9" spans="1:7" ht="22.5">
      <c r="A9" s="76" t="s">
        <v>335</v>
      </c>
      <c r="B9" s="110"/>
      <c r="C9" s="110"/>
      <c r="D9" s="110"/>
      <c r="E9" s="160"/>
      <c r="F9" s="5"/>
      <c r="G9" s="110"/>
    </row>
    <row r="10" spans="1:7" ht="22.5">
      <c r="A10" s="66" t="s">
        <v>336</v>
      </c>
      <c r="B10" s="110">
        <v>265591.1</v>
      </c>
      <c r="C10" s="110">
        <v>289960</v>
      </c>
      <c r="D10" s="110">
        <v>308990.014</v>
      </c>
      <c r="E10" s="160">
        <v>158463</v>
      </c>
      <c r="F10" s="160">
        <v>159180</v>
      </c>
      <c r="G10" s="110">
        <v>188066.059</v>
      </c>
    </row>
    <row r="11" spans="1:7" ht="45">
      <c r="A11" s="76" t="s">
        <v>337</v>
      </c>
      <c r="B11" s="110"/>
      <c r="C11" s="110"/>
      <c r="D11" s="110"/>
      <c r="E11" s="160"/>
      <c r="F11" s="5"/>
      <c r="G11" s="110"/>
    </row>
    <row r="12" spans="1:7" ht="22.5">
      <c r="A12" s="66" t="s">
        <v>338</v>
      </c>
      <c r="B12" s="110">
        <v>103250</v>
      </c>
      <c r="C12" s="110">
        <v>90281</v>
      </c>
      <c r="D12" s="110">
        <v>115952.155</v>
      </c>
      <c r="E12" s="160">
        <v>19283</v>
      </c>
      <c r="F12" s="160">
        <v>12954.06</v>
      </c>
      <c r="G12" s="110">
        <v>23291.384000000002</v>
      </c>
    </row>
    <row r="13" spans="1:7" ht="33.75">
      <c r="A13" s="76" t="s">
        <v>339</v>
      </c>
      <c r="B13" s="110"/>
      <c r="C13" s="5"/>
      <c r="D13" s="5"/>
      <c r="E13" s="160"/>
      <c r="F13" s="5"/>
      <c r="G13" s="5"/>
    </row>
    <row r="14" spans="1:7" ht="12.75">
      <c r="A14" s="66" t="s">
        <v>340</v>
      </c>
      <c r="B14" s="110">
        <v>656375.4</v>
      </c>
      <c r="C14" s="110">
        <v>688785</v>
      </c>
      <c r="D14" s="110">
        <v>713143.8550000001</v>
      </c>
      <c r="E14" s="160">
        <v>284702.8</v>
      </c>
      <c r="F14" s="160">
        <v>247569</v>
      </c>
      <c r="G14" s="110">
        <v>221526.472</v>
      </c>
    </row>
    <row r="15" spans="1:7" ht="33.75">
      <c r="A15" s="76" t="s">
        <v>341</v>
      </c>
      <c r="B15" s="110"/>
      <c r="C15" s="5"/>
      <c r="D15" s="5"/>
      <c r="E15" s="160"/>
      <c r="F15" s="160"/>
      <c r="G15" s="5"/>
    </row>
    <row r="16" spans="1:7" ht="12.75">
      <c r="A16" s="66" t="s">
        <v>342</v>
      </c>
      <c r="B16" s="110">
        <v>192987</v>
      </c>
      <c r="C16" s="110">
        <v>198110</v>
      </c>
      <c r="D16" s="110">
        <v>186916.43299999984</v>
      </c>
      <c r="E16" s="160">
        <v>11763</v>
      </c>
      <c r="F16" s="160">
        <v>23586</v>
      </c>
      <c r="G16" s="110">
        <v>49333.84999999998</v>
      </c>
    </row>
    <row r="17" spans="1:7" ht="12.75">
      <c r="A17" s="42" t="s">
        <v>343</v>
      </c>
      <c r="B17" s="107">
        <f aca="true" t="shared" si="2" ref="B17:G17">SUM(B19:B21)</f>
        <v>89179</v>
      </c>
      <c r="C17" s="107">
        <f t="shared" si="2"/>
        <v>94946</v>
      </c>
      <c r="D17" s="107">
        <f t="shared" si="2"/>
        <v>100016.8</v>
      </c>
      <c r="E17" s="107">
        <f t="shared" si="2"/>
        <v>18107</v>
      </c>
      <c r="F17" s="107">
        <f t="shared" si="2"/>
        <v>19372</v>
      </c>
      <c r="G17" s="107">
        <f t="shared" si="2"/>
        <v>14738.5</v>
      </c>
    </row>
    <row r="18" spans="1:7" ht="22.5">
      <c r="A18" s="43" t="s">
        <v>344</v>
      </c>
      <c r="B18" s="107"/>
      <c r="C18" s="107"/>
      <c r="D18" s="5"/>
      <c r="E18" s="5"/>
      <c r="F18" s="5"/>
      <c r="G18" s="5"/>
    </row>
    <row r="19" spans="1:7" ht="22.5">
      <c r="A19" s="66" t="s">
        <v>345</v>
      </c>
      <c r="B19" s="110">
        <v>84653</v>
      </c>
      <c r="C19" s="110">
        <v>90199</v>
      </c>
      <c r="D19" s="110">
        <v>95053.8</v>
      </c>
      <c r="E19" s="160">
        <v>9796</v>
      </c>
      <c r="F19" s="160">
        <v>10291.5</v>
      </c>
      <c r="G19" s="110">
        <v>12786.099999999999</v>
      </c>
    </row>
    <row r="20" spans="1:7" ht="56.25">
      <c r="A20" s="76" t="s">
        <v>346</v>
      </c>
      <c r="B20" s="110"/>
      <c r="C20" s="5"/>
      <c r="D20" s="5"/>
      <c r="E20" s="5"/>
      <c r="F20" s="5"/>
      <c r="G20" s="5"/>
    </row>
    <row r="21" spans="1:7" ht="12.75">
      <c r="A21" s="161" t="s">
        <v>347</v>
      </c>
      <c r="B21" s="116">
        <v>4526</v>
      </c>
      <c r="C21" s="116">
        <v>4747</v>
      </c>
      <c r="D21" s="116">
        <v>4963</v>
      </c>
      <c r="E21" s="116">
        <v>8311</v>
      </c>
      <c r="F21" s="162">
        <v>9080.5</v>
      </c>
      <c r="G21" s="116">
        <v>1952.4000000000015</v>
      </c>
    </row>
  </sheetData>
  <sheetProtection/>
  <mergeCells count="5">
    <mergeCell ref="A1:G1"/>
    <mergeCell ref="A2:G2"/>
    <mergeCell ref="A3:A4"/>
    <mergeCell ref="B3:D3"/>
    <mergeCell ref="E3:G3"/>
  </mergeCells>
  <printOptions/>
  <pageMargins left="0.7" right="0.2" top="0.75" bottom="0.75" header="0.3" footer="0.3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32.625" style="0" customWidth="1"/>
    <col min="2" max="6" width="10.25390625" style="0" customWidth="1"/>
    <col min="7" max="7" width="9.75390625" style="0" customWidth="1"/>
  </cols>
  <sheetData>
    <row r="1" spans="1:7" ht="36.75" customHeight="1">
      <c r="A1" s="221" t="s">
        <v>348</v>
      </c>
      <c r="B1" s="222"/>
      <c r="C1" s="222"/>
      <c r="D1" s="222"/>
      <c r="E1" s="222"/>
      <c r="F1" s="222"/>
      <c r="G1" s="222"/>
    </row>
    <row r="2" spans="1:7" ht="12.75">
      <c r="A2" s="229" t="s">
        <v>349</v>
      </c>
      <c r="B2" s="249"/>
      <c r="C2" s="249"/>
      <c r="D2" s="249"/>
      <c r="E2" s="249"/>
      <c r="F2" s="250"/>
      <c r="G2" s="251"/>
    </row>
    <row r="3" spans="1:7" ht="67.5" customHeight="1">
      <c r="A3" s="252"/>
      <c r="B3" s="231" t="s">
        <v>350</v>
      </c>
      <c r="C3" s="233"/>
      <c r="D3" s="232"/>
      <c r="E3" s="231" t="s">
        <v>351</v>
      </c>
      <c r="F3" s="233"/>
      <c r="G3" s="233"/>
    </row>
    <row r="4" spans="1:7" ht="12.75">
      <c r="A4" s="253"/>
      <c r="B4" s="81">
        <v>2016</v>
      </c>
      <c r="C4" s="81">
        <v>2017</v>
      </c>
      <c r="D4" s="81">
        <v>2018</v>
      </c>
      <c r="E4" s="81">
        <v>2016</v>
      </c>
      <c r="F4" s="81">
        <v>2017</v>
      </c>
      <c r="G4" s="81">
        <v>2018</v>
      </c>
    </row>
    <row r="5" spans="1:7" ht="12.75">
      <c r="A5" s="41" t="s">
        <v>229</v>
      </c>
      <c r="B5" s="183">
        <f aca="true" t="shared" si="0" ref="B5:G5">SUM(B17,B6)</f>
        <v>100.00000727098929</v>
      </c>
      <c r="C5" s="184">
        <f t="shared" si="0"/>
        <v>99.99875011169989</v>
      </c>
      <c r="D5" s="184">
        <f t="shared" si="0"/>
        <v>100</v>
      </c>
      <c r="E5" s="184">
        <f t="shared" si="0"/>
        <v>100.00003850626497</v>
      </c>
      <c r="F5" s="184">
        <f t="shared" si="0"/>
        <v>100.00000000000001</v>
      </c>
      <c r="G5" s="184">
        <f t="shared" si="0"/>
        <v>99.99999999999999</v>
      </c>
    </row>
    <row r="6" spans="1:7" ht="12.75">
      <c r="A6" s="42" t="s">
        <v>332</v>
      </c>
      <c r="B6" s="157">
        <f aca="true" t="shared" si="1" ref="B6:G6">SUM(B8:B16)</f>
        <v>93.5383363547966</v>
      </c>
      <c r="C6" s="157">
        <f t="shared" si="1"/>
        <v>93.4152653334276</v>
      </c>
      <c r="D6" s="157">
        <f t="shared" si="1"/>
        <v>93.41187027369935</v>
      </c>
      <c r="E6" s="157">
        <f t="shared" si="1"/>
        <v>96.51387380726844</v>
      </c>
      <c r="F6" s="157">
        <f t="shared" si="1"/>
        <v>96.05581607443732</v>
      </c>
      <c r="G6" s="157">
        <f t="shared" si="1"/>
        <v>97.20613251193407</v>
      </c>
    </row>
    <row r="7" spans="1:7" ht="22.5">
      <c r="A7" s="43" t="s">
        <v>333</v>
      </c>
      <c r="B7" s="157"/>
      <c r="C7" s="157"/>
      <c r="D7" s="157"/>
      <c r="E7" s="69"/>
      <c r="F7" s="69"/>
      <c r="G7" s="69"/>
    </row>
    <row r="8" spans="1:7" ht="12.75">
      <c r="A8" s="56" t="s">
        <v>334</v>
      </c>
      <c r="B8" s="158">
        <v>5.27077962446907</v>
      </c>
      <c r="C8" s="158">
        <v>5.535543723646717</v>
      </c>
      <c r="D8" s="158">
        <v>6.13365227049295</v>
      </c>
      <c r="E8" s="158">
        <v>5.213209189135072</v>
      </c>
      <c r="F8" s="158">
        <v>5.801028633883521</v>
      </c>
      <c r="G8" s="158">
        <v>5.795708398129286</v>
      </c>
    </row>
    <row r="9" spans="1:7" ht="22.5">
      <c r="A9" s="74" t="s">
        <v>335</v>
      </c>
      <c r="B9" s="158"/>
      <c r="C9" s="158"/>
      <c r="D9" s="158"/>
      <c r="E9" s="69"/>
      <c r="F9" s="69"/>
      <c r="G9" s="69"/>
    </row>
    <row r="10" spans="1:7" ht="22.5">
      <c r="A10" s="56" t="s">
        <v>352</v>
      </c>
      <c r="B10" s="158">
        <v>19.243974825486944</v>
      </c>
      <c r="C10" s="158">
        <v>20.109615873791455</v>
      </c>
      <c r="D10" s="158">
        <v>20.35324361870659</v>
      </c>
      <c r="E10" s="158">
        <v>30.509129835424226</v>
      </c>
      <c r="F10" s="158">
        <v>32.409513239694164</v>
      </c>
      <c r="G10" s="158">
        <v>35.65027973326913</v>
      </c>
    </row>
    <row r="11" spans="1:7" ht="45.75" customHeight="1">
      <c r="A11" s="76" t="s">
        <v>337</v>
      </c>
      <c r="B11" s="158"/>
      <c r="C11" s="158"/>
      <c r="D11" s="158"/>
      <c r="E11" s="69"/>
      <c r="F11" s="69"/>
      <c r="G11" s="69"/>
    </row>
    <row r="12" spans="1:7" ht="22.5">
      <c r="A12" s="56" t="s">
        <v>338</v>
      </c>
      <c r="B12" s="158">
        <v>7.481200991793504</v>
      </c>
      <c r="C12" s="158">
        <v>6.261278436625981</v>
      </c>
      <c r="D12" s="158">
        <v>7.6377952422405055</v>
      </c>
      <c r="E12" s="158">
        <v>3.7125815370160726</v>
      </c>
      <c r="F12" s="158">
        <v>2.637476523992091</v>
      </c>
      <c r="G12" s="158">
        <v>4.415173898948926</v>
      </c>
    </row>
    <row r="13" spans="1:7" ht="33.75">
      <c r="A13" s="74" t="s">
        <v>353</v>
      </c>
      <c r="B13" s="158"/>
      <c r="C13" s="158"/>
      <c r="D13" s="158"/>
      <c r="E13" s="69"/>
      <c r="F13" s="69"/>
      <c r="G13" s="69"/>
    </row>
    <row r="14" spans="1:7" ht="12.75">
      <c r="A14" s="56" t="s">
        <v>340</v>
      </c>
      <c r="B14" s="158">
        <v>47.559092430691116</v>
      </c>
      <c r="C14" s="158">
        <v>47.76930950804152</v>
      </c>
      <c r="D14" s="158">
        <v>46.974950510855564</v>
      </c>
      <c r="E14" s="158">
        <v>54.814207271523074</v>
      </c>
      <c r="F14" s="158">
        <v>50.40570691896391</v>
      </c>
      <c r="G14" s="158">
        <v>41.99312059346238</v>
      </c>
    </row>
    <row r="15" spans="1:7" ht="33.75">
      <c r="A15" s="74" t="s">
        <v>341</v>
      </c>
      <c r="B15" s="158"/>
      <c r="C15" s="158"/>
      <c r="D15" s="158"/>
      <c r="E15" s="69"/>
      <c r="F15" s="69"/>
      <c r="G15" s="69"/>
    </row>
    <row r="16" spans="1:7" ht="12.75">
      <c r="A16" s="56" t="s">
        <v>354</v>
      </c>
      <c r="B16" s="158">
        <v>13.98328848235596</v>
      </c>
      <c r="C16" s="158">
        <v>13.739517791321912</v>
      </c>
      <c r="D16" s="158">
        <v>12.312228631403745</v>
      </c>
      <c r="E16" s="158">
        <v>2.2647459741699976</v>
      </c>
      <c r="F16" s="158">
        <v>4.802090757903629</v>
      </c>
      <c r="G16" s="158">
        <v>9.351849888124354</v>
      </c>
    </row>
    <row r="17" spans="1:7" ht="12.75">
      <c r="A17" s="42" t="s">
        <v>343</v>
      </c>
      <c r="B17" s="157">
        <f aca="true" t="shared" si="2" ref="B17:G17">SUM(B19:B21)</f>
        <v>6.461670916192694</v>
      </c>
      <c r="C17" s="157">
        <f t="shared" si="2"/>
        <v>6.58348477827229</v>
      </c>
      <c r="D17" s="157">
        <f t="shared" si="2"/>
        <v>6.588129726300646</v>
      </c>
      <c r="E17" s="157">
        <f t="shared" si="2"/>
        <v>3.486164698996527</v>
      </c>
      <c r="F17" s="157">
        <f t="shared" si="2"/>
        <v>3.944183925562703</v>
      </c>
      <c r="G17" s="157">
        <f t="shared" si="2"/>
        <v>2.7938674880659193</v>
      </c>
    </row>
    <row r="18" spans="1:7" ht="22.5">
      <c r="A18" s="43" t="s">
        <v>344</v>
      </c>
      <c r="B18" s="157"/>
      <c r="C18" s="157"/>
      <c r="D18" s="157"/>
      <c r="E18" s="69"/>
      <c r="F18" s="69"/>
      <c r="G18" s="69"/>
    </row>
    <row r="19" spans="1:7" ht="22.5">
      <c r="A19" s="66" t="s">
        <v>345</v>
      </c>
      <c r="B19" s="158">
        <v>6.133715327441118</v>
      </c>
      <c r="C19" s="158">
        <v>6.255543706225245</v>
      </c>
      <c r="D19" s="158">
        <v>6.261215769529082</v>
      </c>
      <c r="E19" s="158">
        <v>1.8860368581968285</v>
      </c>
      <c r="F19" s="158">
        <v>2.0953731607437827</v>
      </c>
      <c r="G19" s="158">
        <v>2.4237655859931233</v>
      </c>
    </row>
    <row r="20" spans="1:7" ht="56.25">
      <c r="A20" s="76" t="s">
        <v>346</v>
      </c>
      <c r="B20" s="158"/>
      <c r="C20" s="158"/>
      <c r="D20" s="158"/>
      <c r="E20" s="69"/>
      <c r="F20" s="69"/>
      <c r="G20" s="69"/>
    </row>
    <row r="21" spans="1:7" ht="12.75">
      <c r="A21" s="161" t="s">
        <v>347</v>
      </c>
      <c r="B21" s="114">
        <v>0.327955588751576</v>
      </c>
      <c r="C21" s="114">
        <v>0.327941072047045</v>
      </c>
      <c r="D21" s="114">
        <v>0.32691395677156343</v>
      </c>
      <c r="E21" s="114">
        <v>1.6001278407996982</v>
      </c>
      <c r="F21" s="114">
        <v>1.8488107648189205</v>
      </c>
      <c r="G21" s="114">
        <v>0.3701019020727961</v>
      </c>
    </row>
  </sheetData>
  <sheetProtection/>
  <mergeCells count="5">
    <mergeCell ref="A1:G1"/>
    <mergeCell ref="A2:G2"/>
    <mergeCell ref="A3:A4"/>
    <mergeCell ref="B3:D3"/>
    <mergeCell ref="E3:G3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29.375" style="0" customWidth="1"/>
    <col min="2" max="10" width="7.25390625" style="0" customWidth="1"/>
  </cols>
  <sheetData>
    <row r="1" spans="1:10" ht="36.75" customHeight="1">
      <c r="A1" s="221" t="s">
        <v>355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ht="12.75">
      <c r="A2" s="135"/>
      <c r="B2" s="104">
        <v>2010</v>
      </c>
      <c r="C2" s="104">
        <v>2011</v>
      </c>
      <c r="D2" s="104">
        <v>2012</v>
      </c>
      <c r="E2" s="104">
        <v>2013</v>
      </c>
      <c r="F2" s="104">
        <v>2014</v>
      </c>
      <c r="G2" s="81">
        <v>2015</v>
      </c>
      <c r="H2" s="81">
        <v>2016</v>
      </c>
      <c r="I2" s="81">
        <v>2017</v>
      </c>
      <c r="J2" s="81">
        <v>2018</v>
      </c>
    </row>
    <row r="3" spans="1:10" ht="12.75">
      <c r="A3" s="254" t="s">
        <v>356</v>
      </c>
      <c r="B3" s="254"/>
      <c r="C3" s="254"/>
      <c r="D3" s="254"/>
      <c r="E3" s="254"/>
      <c r="F3" s="254"/>
      <c r="G3" s="254"/>
      <c r="H3" s="254"/>
      <c r="I3" s="254"/>
      <c r="J3" s="254"/>
    </row>
    <row r="4" spans="1:10" ht="12.75">
      <c r="A4" s="163" t="s">
        <v>357</v>
      </c>
      <c r="B4" s="137">
        <v>535.4</v>
      </c>
      <c r="C4" s="137">
        <v>837.1</v>
      </c>
      <c r="D4" s="137">
        <v>816.1</v>
      </c>
      <c r="E4" s="137">
        <v>1136.8</v>
      </c>
      <c r="F4" s="137">
        <v>1071.1000000000001</v>
      </c>
      <c r="G4" s="137">
        <v>1089.152617</v>
      </c>
      <c r="H4" s="137">
        <v>1231.5293250000002</v>
      </c>
      <c r="I4" s="149">
        <v>1426.6</v>
      </c>
      <c r="J4" s="199">
        <v>1583.4</v>
      </c>
    </row>
    <row r="5" spans="1:10" ht="12.75">
      <c r="A5" s="165" t="s">
        <v>359</v>
      </c>
      <c r="B5" s="139">
        <v>449.1</v>
      </c>
      <c r="C5" s="139">
        <v>661.5</v>
      </c>
      <c r="D5" s="139">
        <v>712.3</v>
      </c>
      <c r="E5" s="139">
        <v>961.5</v>
      </c>
      <c r="F5" s="139">
        <v>997.7</v>
      </c>
      <c r="G5" s="139">
        <v>981.79454</v>
      </c>
      <c r="H5" s="139">
        <v>1085.197629</v>
      </c>
      <c r="I5" s="147">
        <v>1335.6</v>
      </c>
      <c r="J5" s="69">
        <v>1516.7</v>
      </c>
    </row>
    <row r="6" spans="1:10" ht="22.5">
      <c r="A6" s="43" t="s">
        <v>360</v>
      </c>
      <c r="B6" s="139"/>
      <c r="C6" s="139"/>
      <c r="D6" s="139"/>
      <c r="E6" s="139"/>
      <c r="F6" s="139"/>
      <c r="G6" s="139"/>
      <c r="H6" s="139"/>
      <c r="I6" s="166"/>
      <c r="J6" s="69"/>
    </row>
    <row r="7" spans="1:10" ht="12.75">
      <c r="A7" s="165" t="s">
        <v>361</v>
      </c>
      <c r="B7" s="139">
        <v>39.5</v>
      </c>
      <c r="C7" s="139">
        <v>57.7</v>
      </c>
      <c r="D7" s="139">
        <v>20.6</v>
      </c>
      <c r="E7" s="139">
        <v>74.4</v>
      </c>
      <c r="F7" s="139">
        <v>32.4</v>
      </c>
      <c r="G7" s="139">
        <v>28.088923</v>
      </c>
      <c r="H7" s="139">
        <v>55.426692</v>
      </c>
      <c r="I7" s="166">
        <v>36.2</v>
      </c>
      <c r="J7" s="139">
        <v>26.6</v>
      </c>
    </row>
    <row r="8" spans="1:10" ht="22.5" customHeight="1">
      <c r="A8" s="43" t="s">
        <v>362</v>
      </c>
      <c r="B8" s="139"/>
      <c r="C8" s="139"/>
      <c r="D8" s="139"/>
      <c r="E8" s="139"/>
      <c r="F8" s="139"/>
      <c r="G8" s="139"/>
      <c r="H8" s="139"/>
      <c r="I8" s="166"/>
      <c r="J8" s="69"/>
    </row>
    <row r="9" spans="1:10" ht="12.75">
      <c r="A9" s="165" t="s">
        <v>363</v>
      </c>
      <c r="B9" s="139">
        <v>46.3</v>
      </c>
      <c r="C9" s="139">
        <v>94.3</v>
      </c>
      <c r="D9" s="139">
        <v>64.9</v>
      </c>
      <c r="E9" s="139">
        <v>99.7</v>
      </c>
      <c r="F9" s="139">
        <v>27.3</v>
      </c>
      <c r="G9" s="139">
        <v>60.479756</v>
      </c>
      <c r="H9" s="139">
        <v>88.530183</v>
      </c>
      <c r="I9" s="167">
        <v>54.8</v>
      </c>
      <c r="J9" s="69">
        <v>23.9</v>
      </c>
    </row>
    <row r="10" spans="1:10" ht="22.5">
      <c r="A10" s="43" t="s">
        <v>364</v>
      </c>
      <c r="B10" s="139"/>
      <c r="C10" s="139"/>
      <c r="D10" s="139"/>
      <c r="E10" s="139"/>
      <c r="F10" s="139"/>
      <c r="G10" s="139"/>
      <c r="H10" s="139"/>
      <c r="I10" s="166"/>
      <c r="J10" s="69"/>
    </row>
    <row r="11" spans="1:10" ht="12.75">
      <c r="A11" s="165" t="s">
        <v>365</v>
      </c>
      <c r="B11" s="139">
        <v>0.5</v>
      </c>
      <c r="C11" s="139">
        <v>23.6</v>
      </c>
      <c r="D11" s="139">
        <v>18.300000000000068</v>
      </c>
      <c r="E11" s="139">
        <v>1.2</v>
      </c>
      <c r="F11" s="139">
        <v>13.7</v>
      </c>
      <c r="G11" s="139">
        <v>18.789398</v>
      </c>
      <c r="H11" s="139">
        <v>2.374821</v>
      </c>
      <c r="I11" s="139">
        <v>0</v>
      </c>
      <c r="J11" s="69">
        <v>16.2</v>
      </c>
    </row>
    <row r="12" spans="1:10" ht="22.5">
      <c r="A12" s="43" t="s">
        <v>366</v>
      </c>
      <c r="B12" s="139"/>
      <c r="C12" s="139"/>
      <c r="D12" s="139"/>
      <c r="E12" s="139"/>
      <c r="F12" s="139"/>
      <c r="G12" s="139"/>
      <c r="H12" s="139"/>
      <c r="I12" s="168"/>
      <c r="J12" s="69"/>
    </row>
    <row r="13" spans="1:10" ht="12.75">
      <c r="A13" s="255" t="s">
        <v>367</v>
      </c>
      <c r="B13" s="255"/>
      <c r="C13" s="255"/>
      <c r="D13" s="255"/>
      <c r="E13" s="255"/>
      <c r="F13" s="255"/>
      <c r="G13" s="255"/>
      <c r="H13" s="255"/>
      <c r="I13" s="255"/>
      <c r="J13" s="255"/>
    </row>
    <row r="14" spans="1:10" ht="12.75">
      <c r="A14" s="163" t="s">
        <v>301</v>
      </c>
      <c r="B14" s="169">
        <v>100</v>
      </c>
      <c r="C14" s="169">
        <v>100</v>
      </c>
      <c r="D14" s="169">
        <v>100</v>
      </c>
      <c r="E14" s="169">
        <v>100</v>
      </c>
      <c r="F14" s="169">
        <v>100</v>
      </c>
      <c r="G14" s="169">
        <v>100</v>
      </c>
      <c r="H14" s="169">
        <v>100</v>
      </c>
      <c r="I14" s="169">
        <v>100</v>
      </c>
      <c r="J14" s="169">
        <v>100</v>
      </c>
    </row>
    <row r="15" spans="1:10" ht="12.75">
      <c r="A15" s="164" t="s">
        <v>358</v>
      </c>
      <c r="B15" s="138"/>
      <c r="C15" s="138"/>
      <c r="D15" s="138"/>
      <c r="E15" s="138"/>
      <c r="F15" s="138"/>
      <c r="G15" s="138"/>
      <c r="H15" s="138"/>
      <c r="I15" s="168"/>
      <c r="J15" s="170"/>
    </row>
    <row r="16" spans="1:10" ht="12.75">
      <c r="A16" s="165" t="s">
        <v>359</v>
      </c>
      <c r="B16" s="138">
        <v>83.9</v>
      </c>
      <c r="C16" s="138">
        <v>79.02281686775773</v>
      </c>
      <c r="D16" s="138">
        <v>87.28097046930522</v>
      </c>
      <c r="E16" s="138">
        <v>84.6</v>
      </c>
      <c r="F16" s="138">
        <v>93.2</v>
      </c>
      <c r="G16" s="138">
        <v>90.1429721304154</v>
      </c>
      <c r="H16" s="138">
        <v>88.11788781399906</v>
      </c>
      <c r="I16" s="138">
        <v>93.6</v>
      </c>
      <c r="J16" s="170">
        <v>95.8</v>
      </c>
    </row>
    <row r="17" spans="1:10" ht="22.5">
      <c r="A17" s="43" t="s">
        <v>360</v>
      </c>
      <c r="B17" s="138"/>
      <c r="C17" s="138"/>
      <c r="D17" s="138"/>
      <c r="E17" s="138"/>
      <c r="F17" s="138"/>
      <c r="G17" s="138"/>
      <c r="H17" s="138"/>
      <c r="I17" s="168"/>
      <c r="J17" s="170"/>
    </row>
    <row r="18" spans="1:10" ht="12.75">
      <c r="A18" s="165" t="s">
        <v>361</v>
      </c>
      <c r="B18" s="138">
        <v>7.4</v>
      </c>
      <c r="C18" s="138">
        <v>6.892844343567077</v>
      </c>
      <c r="D18" s="138">
        <v>2.5242004656292125</v>
      </c>
      <c r="E18" s="138">
        <v>6.5</v>
      </c>
      <c r="F18" s="138">
        <v>3</v>
      </c>
      <c r="G18" s="138">
        <v>2.578970344612412</v>
      </c>
      <c r="H18" s="138">
        <v>4.500639235691768</v>
      </c>
      <c r="I18" s="138">
        <v>2.5</v>
      </c>
      <c r="J18" s="170">
        <v>1.7</v>
      </c>
    </row>
    <row r="19" spans="1:10" ht="22.5" customHeight="1">
      <c r="A19" s="43" t="s">
        <v>362</v>
      </c>
      <c r="B19" s="138"/>
      <c r="C19" s="138"/>
      <c r="D19" s="138"/>
      <c r="E19" s="138"/>
      <c r="F19" s="138"/>
      <c r="G19" s="138"/>
      <c r="H19" s="138"/>
      <c r="I19" s="168"/>
      <c r="J19" s="170"/>
    </row>
    <row r="20" spans="1:10" ht="12.75">
      <c r="A20" s="165" t="s">
        <v>363</v>
      </c>
      <c r="B20" s="138">
        <v>8.6</v>
      </c>
      <c r="C20" s="138">
        <v>11.265081830127821</v>
      </c>
      <c r="D20" s="138">
        <v>7.952456806763878</v>
      </c>
      <c r="E20" s="138">
        <v>8.8</v>
      </c>
      <c r="F20" s="138">
        <v>2.5</v>
      </c>
      <c r="G20" s="138">
        <v>5.552918393253973</v>
      </c>
      <c r="H20" s="138">
        <v>7.188637834507106</v>
      </c>
      <c r="I20" s="138">
        <v>3.8</v>
      </c>
      <c r="J20" s="170">
        <v>1.5</v>
      </c>
    </row>
    <row r="21" spans="1:10" ht="22.5">
      <c r="A21" s="43" t="s">
        <v>364</v>
      </c>
      <c r="B21" s="138"/>
      <c r="C21" s="138"/>
      <c r="D21" s="138"/>
      <c r="E21" s="138"/>
      <c r="F21" s="138"/>
      <c r="G21" s="138"/>
      <c r="H21" s="138"/>
      <c r="I21" s="168"/>
      <c r="J21" s="170"/>
    </row>
    <row r="22" spans="1:10" ht="12.75">
      <c r="A22" s="165" t="s">
        <v>365</v>
      </c>
      <c r="B22" s="138">
        <f>B11/B4*100</f>
        <v>0.09338812103100486</v>
      </c>
      <c r="C22" s="138">
        <v>2.819256958547366</v>
      </c>
      <c r="D22" s="138">
        <v>2.242372258301687</v>
      </c>
      <c r="E22" s="138">
        <v>0.1</v>
      </c>
      <c r="F22" s="138">
        <v>1.3</v>
      </c>
      <c r="G22" s="138">
        <v>1.7251391317182136</v>
      </c>
      <c r="H22" s="138">
        <v>0.19283511580205362</v>
      </c>
      <c r="I22" s="138">
        <v>0</v>
      </c>
      <c r="J22" s="200">
        <v>1</v>
      </c>
    </row>
    <row r="23" spans="1:10" ht="22.5">
      <c r="A23" s="113" t="s">
        <v>366</v>
      </c>
      <c r="B23" s="154"/>
      <c r="C23" s="154"/>
      <c r="D23" s="154"/>
      <c r="E23" s="154"/>
      <c r="F23" s="154"/>
      <c r="G23" s="154"/>
      <c r="H23" s="154"/>
      <c r="I23" s="171"/>
      <c r="J23" s="172"/>
    </row>
  </sheetData>
  <sheetProtection/>
  <mergeCells count="3">
    <mergeCell ref="A1:J1"/>
    <mergeCell ref="A3:J3"/>
    <mergeCell ref="A13:J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9.125" defaultRowHeight="12.75"/>
  <cols>
    <col min="1" max="1" width="43.625" style="3" customWidth="1"/>
    <col min="2" max="2" width="9.25390625" style="3" customWidth="1"/>
    <col min="3" max="5" width="9.125" style="3" customWidth="1"/>
    <col min="6" max="6" width="12.125" style="3" customWidth="1"/>
    <col min="7" max="7" width="5.25390625" style="3" customWidth="1"/>
    <col min="8" max="16384" width="9.125" style="3" customWidth="1"/>
  </cols>
  <sheetData>
    <row r="1" spans="1:6" ht="37.5" customHeight="1">
      <c r="A1" s="221" t="s">
        <v>39</v>
      </c>
      <c r="B1" s="222"/>
      <c r="C1" s="222"/>
      <c r="D1" s="222"/>
      <c r="E1" s="222"/>
      <c r="F1" s="222"/>
    </row>
    <row r="2" spans="1:6" ht="35.25" customHeight="1">
      <c r="A2" s="223"/>
      <c r="B2" s="225" t="s">
        <v>40</v>
      </c>
      <c r="C2" s="225"/>
      <c r="D2" s="225" t="s">
        <v>41</v>
      </c>
      <c r="E2" s="225"/>
      <c r="F2" s="223" t="s">
        <v>370</v>
      </c>
    </row>
    <row r="3" spans="1:9" ht="70.5" customHeight="1">
      <c r="A3" s="224"/>
      <c r="B3" s="40" t="s">
        <v>42</v>
      </c>
      <c r="C3" s="40" t="s">
        <v>43</v>
      </c>
      <c r="D3" s="40" t="s">
        <v>42</v>
      </c>
      <c r="E3" s="40" t="s">
        <v>43</v>
      </c>
      <c r="F3" s="224"/>
      <c r="H3" s="31"/>
      <c r="I3" s="31"/>
    </row>
    <row r="4" spans="1:9" ht="12.75">
      <c r="A4" s="82" t="s">
        <v>368</v>
      </c>
      <c r="B4" s="83">
        <f>SUM(B5,B20,B21,B27)</f>
        <v>36969.399999999994</v>
      </c>
      <c r="C4" s="83">
        <f>SUM(C5,C20,C21,C27)</f>
        <v>100.00000000000001</v>
      </c>
      <c r="D4" s="83">
        <f>SUM(D5,D20,D21,D27)</f>
        <v>36432.70000000001</v>
      </c>
      <c r="E4" s="83">
        <f>SUM(E5,E20,E21,E27)</f>
        <v>99.99999999999999</v>
      </c>
      <c r="F4" s="83">
        <f>+D4/B4%</f>
        <v>98.5482588302759</v>
      </c>
      <c r="H4" s="31"/>
      <c r="I4" s="31"/>
    </row>
    <row r="5" spans="1:9" s="5" customFormat="1" ht="12.75">
      <c r="A5" s="42" t="s">
        <v>44</v>
      </c>
      <c r="B5" s="174">
        <f>SUM(B7,B9,B11,B19)</f>
        <v>33153.1</v>
      </c>
      <c r="C5" s="20">
        <f>+B5/B$4%</f>
        <v>89.67713839012806</v>
      </c>
      <c r="D5" s="20">
        <f>SUM(D7,D9,D11,D19)</f>
        <v>34057.90000000001</v>
      </c>
      <c r="E5" s="20">
        <f>+D5/D$4%</f>
        <v>93.48167991941305</v>
      </c>
      <c r="F5" s="20">
        <f aca="true" t="shared" si="0" ref="F5:F39">+D5/B5%</f>
        <v>102.72915654946297</v>
      </c>
      <c r="H5" s="31"/>
      <c r="I5" s="31"/>
    </row>
    <row r="6" spans="1:9" s="5" customFormat="1" ht="22.5">
      <c r="A6" s="43" t="s">
        <v>45</v>
      </c>
      <c r="C6" s="45"/>
      <c r="D6" s="45"/>
      <c r="E6" s="45"/>
      <c r="F6" s="46"/>
      <c r="H6" s="31"/>
      <c r="I6" s="31"/>
    </row>
    <row r="7" spans="1:9" s="5" customFormat="1" ht="12.75">
      <c r="A7" s="43" t="s">
        <v>46</v>
      </c>
      <c r="B7" s="31">
        <v>6103.9</v>
      </c>
      <c r="C7" s="31">
        <f aca="true" t="shared" si="1" ref="C7:E27">+B7/B$4%</f>
        <v>16.510681807116157</v>
      </c>
      <c r="D7" s="31">
        <v>6865.9</v>
      </c>
      <c r="E7" s="31">
        <f t="shared" si="1"/>
        <v>18.845432811732312</v>
      </c>
      <c r="F7" s="46">
        <f t="shared" si="0"/>
        <v>112.48382181883714</v>
      </c>
      <c r="H7" s="31"/>
      <c r="I7" s="31"/>
    </row>
    <row r="8" spans="1:9" s="5" customFormat="1" ht="22.5">
      <c r="A8" s="43" t="s">
        <v>47</v>
      </c>
      <c r="C8" s="31"/>
      <c r="D8" s="31"/>
      <c r="E8" s="31"/>
      <c r="F8" s="44"/>
      <c r="H8" s="31"/>
      <c r="I8" s="31"/>
    </row>
    <row r="9" spans="1:9" s="5" customFormat="1" ht="12.75">
      <c r="A9" s="109" t="s">
        <v>48</v>
      </c>
      <c r="B9" s="31">
        <v>54.6</v>
      </c>
      <c r="C9" s="31">
        <f t="shared" si="1"/>
        <v>0.14768971095013717</v>
      </c>
      <c r="D9" s="31">
        <v>49.6</v>
      </c>
      <c r="E9" s="31">
        <f t="shared" si="1"/>
        <v>0.13614143338264798</v>
      </c>
      <c r="F9" s="46">
        <f t="shared" si="0"/>
        <v>90.84249084249083</v>
      </c>
      <c r="H9" s="31"/>
      <c r="I9" s="31"/>
    </row>
    <row r="10" spans="1:9" s="5" customFormat="1" ht="22.5">
      <c r="A10" s="173" t="s">
        <v>49</v>
      </c>
      <c r="B10" s="31"/>
      <c r="C10" s="31"/>
      <c r="D10" s="31"/>
      <c r="E10" s="31"/>
      <c r="F10" s="44"/>
      <c r="H10" s="31"/>
      <c r="I10" s="31"/>
    </row>
    <row r="11" spans="1:9" s="5" customFormat="1" ht="33.75" customHeight="1">
      <c r="A11" s="48" t="s">
        <v>50</v>
      </c>
      <c r="B11" s="31">
        <f>SUM(B13:B18)</f>
        <v>25298.9</v>
      </c>
      <c r="C11" s="31">
        <f t="shared" si="1"/>
        <v>68.43200051934845</v>
      </c>
      <c r="D11" s="31">
        <v>25476.600000000006</v>
      </c>
      <c r="E11" s="31">
        <f t="shared" si="1"/>
        <v>69.92783955073327</v>
      </c>
      <c r="F11" s="31">
        <f t="shared" si="0"/>
        <v>100.7024020807229</v>
      </c>
      <c r="H11" s="31"/>
      <c r="I11" s="31"/>
    </row>
    <row r="12" spans="1:9" s="5" customFormat="1" ht="13.5" customHeight="1">
      <c r="A12" s="49" t="s">
        <v>51</v>
      </c>
      <c r="B12" s="31"/>
      <c r="C12" s="31"/>
      <c r="D12" s="31"/>
      <c r="E12" s="31"/>
      <c r="F12" s="31"/>
      <c r="H12" s="31"/>
      <c r="I12" s="31"/>
    </row>
    <row r="13" spans="1:9" s="5" customFormat="1" ht="33.75">
      <c r="A13" s="50" t="s">
        <v>52</v>
      </c>
      <c r="B13" s="31">
        <v>17865.9</v>
      </c>
      <c r="C13" s="31">
        <f t="shared" si="1"/>
        <v>48.32618327589846</v>
      </c>
      <c r="D13" s="31">
        <v>18527.300000000003</v>
      </c>
      <c r="E13" s="31">
        <f t="shared" si="1"/>
        <v>50.85349150625673</v>
      </c>
      <c r="F13" s="46">
        <f t="shared" si="0"/>
        <v>103.70202452717189</v>
      </c>
      <c r="H13" s="31"/>
      <c r="I13" s="31"/>
    </row>
    <row r="14" spans="1:9" s="5" customFormat="1" ht="12.75">
      <c r="A14" s="50" t="s">
        <v>53</v>
      </c>
      <c r="B14" s="31">
        <v>6162.1</v>
      </c>
      <c r="C14" s="31">
        <f t="shared" si="1"/>
        <v>16.668109301205863</v>
      </c>
      <c r="D14" s="31">
        <v>5682.7</v>
      </c>
      <c r="E14" s="31">
        <f t="shared" si="1"/>
        <v>15.597800876684952</v>
      </c>
      <c r="F14" s="46">
        <f t="shared" si="0"/>
        <v>92.22018467730156</v>
      </c>
      <c r="H14" s="31"/>
      <c r="I14" s="31"/>
    </row>
    <row r="15" spans="1:9" s="5" customFormat="1" ht="33.75">
      <c r="A15" s="50" t="s">
        <v>3</v>
      </c>
      <c r="B15" s="31">
        <v>10.9</v>
      </c>
      <c r="C15" s="45">
        <f t="shared" si="1"/>
        <v>0.029483843394807602</v>
      </c>
      <c r="D15" s="45">
        <v>9.7</v>
      </c>
      <c r="E15" s="45">
        <f t="shared" si="1"/>
        <v>0.026624433544590428</v>
      </c>
      <c r="F15" s="46">
        <f t="shared" si="0"/>
        <v>88.99082568807339</v>
      </c>
      <c r="H15" s="31"/>
      <c r="I15" s="31"/>
    </row>
    <row r="16" spans="1:9" s="5" customFormat="1" ht="22.5" customHeight="1">
      <c r="A16" s="51" t="s">
        <v>54</v>
      </c>
      <c r="B16" s="31">
        <v>354.8</v>
      </c>
      <c r="C16" s="45">
        <f t="shared" si="1"/>
        <v>0.9597126271997924</v>
      </c>
      <c r="D16" s="45">
        <v>327.9</v>
      </c>
      <c r="E16" s="45">
        <f t="shared" si="1"/>
        <v>0.9000156452856908</v>
      </c>
      <c r="F16" s="46">
        <f t="shared" si="0"/>
        <v>92.41826381059751</v>
      </c>
      <c r="H16" s="31"/>
      <c r="I16" s="31"/>
    </row>
    <row r="17" spans="1:9" s="5" customFormat="1" ht="59.25" customHeight="1">
      <c r="A17" s="52" t="s">
        <v>55</v>
      </c>
      <c r="B17" s="3"/>
      <c r="C17" s="3"/>
      <c r="D17" s="3"/>
      <c r="E17" s="3"/>
      <c r="F17" s="46"/>
      <c r="H17" s="31"/>
      <c r="I17" s="31"/>
    </row>
    <row r="18" spans="1:9" s="5" customFormat="1" ht="33.75">
      <c r="A18" s="50" t="s">
        <v>4</v>
      </c>
      <c r="B18" s="31">
        <v>905.2</v>
      </c>
      <c r="C18" s="45">
        <f t="shared" si="1"/>
        <v>2.448511471649527</v>
      </c>
      <c r="D18" s="45">
        <v>929</v>
      </c>
      <c r="E18" s="45">
        <f t="shared" si="1"/>
        <v>2.5499070889612896</v>
      </c>
      <c r="F18" s="46">
        <f t="shared" si="0"/>
        <v>102.6292532037119</v>
      </c>
      <c r="H18" s="31"/>
      <c r="I18" s="31"/>
    </row>
    <row r="19" spans="1:9" s="5" customFormat="1" ht="45.75" customHeight="1">
      <c r="A19" s="53" t="s">
        <v>33</v>
      </c>
      <c r="B19" s="31">
        <v>1695.6999999999998</v>
      </c>
      <c r="C19" s="45">
        <f t="shared" si="1"/>
        <v>4.586766352713325</v>
      </c>
      <c r="D19" s="31">
        <v>1665.8</v>
      </c>
      <c r="E19" s="45">
        <f t="shared" si="1"/>
        <v>4.572266123564818</v>
      </c>
      <c r="F19" s="46">
        <f t="shared" si="0"/>
        <v>98.23671640030668</v>
      </c>
      <c r="H19" s="31"/>
      <c r="I19" s="31"/>
    </row>
    <row r="20" spans="1:9" s="5" customFormat="1" ht="33.75">
      <c r="A20" s="42" t="s">
        <v>56</v>
      </c>
      <c r="B20" s="32">
        <v>1942.6</v>
      </c>
      <c r="C20" s="54">
        <f t="shared" si="1"/>
        <v>5.254615979702132</v>
      </c>
      <c r="D20" s="54">
        <v>335.4</v>
      </c>
      <c r="E20" s="54">
        <f t="shared" si="1"/>
        <v>0.9206015475108896</v>
      </c>
      <c r="F20" s="55">
        <f t="shared" si="0"/>
        <v>17.265520436528366</v>
      </c>
      <c r="H20" s="31"/>
      <c r="I20" s="31"/>
    </row>
    <row r="21" spans="1:9" s="5" customFormat="1" ht="36.75" customHeight="1">
      <c r="A21" s="42" t="s">
        <v>57</v>
      </c>
      <c r="B21" s="32">
        <f>SUM(B22:B26)</f>
        <v>1847.7</v>
      </c>
      <c r="C21" s="32">
        <f t="shared" si="1"/>
        <v>4.997917196384037</v>
      </c>
      <c r="D21" s="32">
        <f>SUM(D22:D26)</f>
        <v>2013.3999999999999</v>
      </c>
      <c r="E21" s="32">
        <f t="shared" si="1"/>
        <v>5.526354072028697</v>
      </c>
      <c r="F21" s="32">
        <f t="shared" si="0"/>
        <v>108.96790604535367</v>
      </c>
      <c r="H21" s="31"/>
      <c r="I21" s="31"/>
    </row>
    <row r="22" spans="1:9" s="5" customFormat="1" ht="33.75">
      <c r="A22" s="56" t="s">
        <v>58</v>
      </c>
      <c r="B22" s="31">
        <v>367.3</v>
      </c>
      <c r="C22" s="45">
        <f t="shared" si="1"/>
        <v>0.9935243742121864</v>
      </c>
      <c r="D22" s="45">
        <v>406.5</v>
      </c>
      <c r="E22" s="45">
        <f t="shared" si="1"/>
        <v>1.1157559006057742</v>
      </c>
      <c r="F22" s="46">
        <f t="shared" si="0"/>
        <v>110.67247481622651</v>
      </c>
      <c r="H22" s="31"/>
      <c r="I22" s="31"/>
    </row>
    <row r="23" spans="1:9" s="5" customFormat="1" ht="33.75">
      <c r="A23" s="56" t="s">
        <v>6</v>
      </c>
      <c r="B23" s="31">
        <v>999.6</v>
      </c>
      <c r="C23" s="45">
        <f t="shared" si="1"/>
        <v>2.7038577850871266</v>
      </c>
      <c r="D23" s="45">
        <v>935</v>
      </c>
      <c r="E23" s="45">
        <f t="shared" si="1"/>
        <v>2.5663758107414485</v>
      </c>
      <c r="F23" s="46">
        <f t="shared" si="0"/>
        <v>93.53741496598639</v>
      </c>
      <c r="H23" s="31"/>
      <c r="I23" s="31"/>
    </row>
    <row r="24" spans="1:9" s="5" customFormat="1" ht="33.75">
      <c r="A24" s="56" t="s">
        <v>59</v>
      </c>
      <c r="B24" s="31">
        <v>288.8</v>
      </c>
      <c r="C24" s="45">
        <f t="shared" si="1"/>
        <v>0.7811866029743518</v>
      </c>
      <c r="D24" s="45">
        <v>374.1</v>
      </c>
      <c r="E24" s="45">
        <f t="shared" si="1"/>
        <v>1.0268248029929155</v>
      </c>
      <c r="F24" s="46">
        <f t="shared" si="0"/>
        <v>129.53601108033243</v>
      </c>
      <c r="H24" s="31"/>
      <c r="I24" s="31"/>
    </row>
    <row r="25" spans="1:9" s="5" customFormat="1" ht="33.75">
      <c r="A25" s="56" t="s">
        <v>60</v>
      </c>
      <c r="B25" s="31">
        <v>33.4</v>
      </c>
      <c r="C25" s="45">
        <f t="shared" si="1"/>
        <v>0.09034498801711686</v>
      </c>
      <c r="D25" s="45">
        <v>32.8</v>
      </c>
      <c r="E25" s="45">
        <f t="shared" si="1"/>
        <v>0.09002901239820268</v>
      </c>
      <c r="F25" s="46">
        <f t="shared" si="0"/>
        <v>98.20359281437126</v>
      </c>
      <c r="H25" s="31"/>
      <c r="I25" s="31"/>
    </row>
    <row r="26" spans="1:9" s="5" customFormat="1" ht="12.75">
      <c r="A26" s="56" t="s">
        <v>369</v>
      </c>
      <c r="B26" s="31">
        <v>158.6</v>
      </c>
      <c r="C26" s="45">
        <f t="shared" si="1"/>
        <v>0.4290034460932555</v>
      </c>
      <c r="D26" s="45">
        <v>265</v>
      </c>
      <c r="E26" s="45">
        <f t="shared" si="1"/>
        <v>0.7273685452903571</v>
      </c>
      <c r="F26" s="46">
        <f t="shared" si="0"/>
        <v>167.08701134930644</v>
      </c>
      <c r="H26" s="31"/>
      <c r="I26" s="31"/>
    </row>
    <row r="27" spans="1:9" s="5" customFormat="1" ht="25.5" customHeight="1">
      <c r="A27" s="42" t="s">
        <v>61</v>
      </c>
      <c r="B27" s="20">
        <v>26</v>
      </c>
      <c r="C27" s="57">
        <f t="shared" si="1"/>
        <v>0.0703284337857796</v>
      </c>
      <c r="D27" s="57">
        <v>26</v>
      </c>
      <c r="E27" s="57">
        <f t="shared" si="1"/>
        <v>0.07136446104735579</v>
      </c>
      <c r="F27" s="57">
        <f t="shared" si="0"/>
        <v>100</v>
      </c>
      <c r="H27" s="31"/>
      <c r="I27" s="31"/>
    </row>
    <row r="28" spans="1:9" s="5" customFormat="1" ht="37.5" customHeight="1">
      <c r="A28" s="173" t="s">
        <v>371</v>
      </c>
      <c r="B28" s="21"/>
      <c r="C28" s="69"/>
      <c r="D28" s="69"/>
      <c r="E28" s="69"/>
      <c r="F28" s="69"/>
      <c r="H28" s="31"/>
      <c r="I28" s="31"/>
    </row>
    <row r="29" spans="1:9" s="5" customFormat="1" ht="39" customHeight="1">
      <c r="A29" s="84" t="s">
        <v>31</v>
      </c>
      <c r="B29" s="33">
        <f>SUM(B30:B39)</f>
        <v>42031.9</v>
      </c>
      <c r="C29" s="33">
        <f>SUM(C30:C39)</f>
        <v>99.99999999999999</v>
      </c>
      <c r="D29" s="33">
        <f>SUM(D30:D39)</f>
        <v>38708.3</v>
      </c>
      <c r="E29" s="33">
        <f>SUM(E30:E39)</f>
        <v>100</v>
      </c>
      <c r="F29" s="33">
        <f t="shared" si="0"/>
        <v>92.09267247019525</v>
      </c>
      <c r="H29" s="31"/>
      <c r="I29" s="31"/>
    </row>
    <row r="30" spans="1:9" s="5" customFormat="1" ht="33.75">
      <c r="A30" s="56" t="s">
        <v>8</v>
      </c>
      <c r="B30" s="31">
        <v>6439.6</v>
      </c>
      <c r="C30" s="31">
        <f>+B30/B$29%</f>
        <v>15.320744482167116</v>
      </c>
      <c r="D30" s="31">
        <v>5926.9</v>
      </c>
      <c r="E30" s="31">
        <f>+D30/D$29%</f>
        <v>15.311703174771301</v>
      </c>
      <c r="F30" s="31">
        <f t="shared" si="0"/>
        <v>92.03832536182371</v>
      </c>
      <c r="H30" s="31"/>
      <c r="I30" s="31"/>
    </row>
    <row r="31" spans="1:9" s="5" customFormat="1" ht="33.75">
      <c r="A31" s="56" t="s">
        <v>63</v>
      </c>
      <c r="B31" s="31">
        <v>639.7</v>
      </c>
      <c r="C31" s="31">
        <f aca="true" t="shared" si="2" ref="C31:E39">+B31/B$29%</f>
        <v>1.5219392889686167</v>
      </c>
      <c r="D31" s="31">
        <v>631.7</v>
      </c>
      <c r="E31" s="31">
        <f t="shared" si="2"/>
        <v>1.6319497368781373</v>
      </c>
      <c r="F31" s="31">
        <f t="shared" si="0"/>
        <v>98.749413787713</v>
      </c>
      <c r="H31" s="31"/>
      <c r="I31" s="31"/>
    </row>
    <row r="32" spans="1:9" s="5" customFormat="1" ht="32.25" customHeight="1">
      <c r="A32" s="56" t="s">
        <v>9</v>
      </c>
      <c r="B32" s="31">
        <v>4583.7</v>
      </c>
      <c r="C32" s="31">
        <f t="shared" si="2"/>
        <v>10.905288602228307</v>
      </c>
      <c r="D32" s="31">
        <v>4357.6</v>
      </c>
      <c r="E32" s="31">
        <f t="shared" si="2"/>
        <v>11.257533913915104</v>
      </c>
      <c r="F32" s="31">
        <f t="shared" si="0"/>
        <v>95.06730370661258</v>
      </c>
      <c r="H32" s="31"/>
      <c r="I32" s="31"/>
    </row>
    <row r="33" spans="1:9" s="5" customFormat="1" ht="33.75">
      <c r="A33" s="56" t="s">
        <v>10</v>
      </c>
      <c r="B33" s="31">
        <v>7461.5</v>
      </c>
      <c r="C33" s="31">
        <f t="shared" si="2"/>
        <v>17.75199312902819</v>
      </c>
      <c r="D33" s="31">
        <v>5807.6</v>
      </c>
      <c r="E33" s="31">
        <f t="shared" si="2"/>
        <v>15.003500541227591</v>
      </c>
      <c r="F33" s="31">
        <f t="shared" si="0"/>
        <v>77.83421564028681</v>
      </c>
      <c r="H33" s="31"/>
      <c r="I33" s="31"/>
    </row>
    <row r="34" spans="1:9" s="5" customFormat="1" ht="33.75">
      <c r="A34" s="56" t="s">
        <v>64</v>
      </c>
      <c r="B34" s="31">
        <v>110.5</v>
      </c>
      <c r="C34" s="31">
        <f t="shared" si="2"/>
        <v>0.2628955626559827</v>
      </c>
      <c r="D34" s="31">
        <v>99.5</v>
      </c>
      <c r="E34" s="31">
        <f t="shared" si="2"/>
        <v>0.25705081339144314</v>
      </c>
      <c r="F34" s="31">
        <f t="shared" si="0"/>
        <v>90.04524886877829</v>
      </c>
      <c r="H34" s="31"/>
      <c r="I34" s="31"/>
    </row>
    <row r="35" spans="1:9" s="5" customFormat="1" ht="56.25">
      <c r="A35" s="56" t="s">
        <v>11</v>
      </c>
      <c r="B35" s="31">
        <v>459.2</v>
      </c>
      <c r="C35" s="31">
        <f t="shared" si="2"/>
        <v>1.0925035508744547</v>
      </c>
      <c r="D35" s="31">
        <v>371.9</v>
      </c>
      <c r="E35" s="31">
        <f t="shared" si="2"/>
        <v>0.9607758542741478</v>
      </c>
      <c r="F35" s="31">
        <f t="shared" si="0"/>
        <v>80.98867595818815</v>
      </c>
      <c r="H35" s="31"/>
      <c r="I35" s="31"/>
    </row>
    <row r="36" spans="1:9" s="5" customFormat="1" ht="33.75">
      <c r="A36" s="56" t="s">
        <v>65</v>
      </c>
      <c r="B36" s="31">
        <v>4016.1</v>
      </c>
      <c r="C36" s="31">
        <f t="shared" si="2"/>
        <v>9.554885693961015</v>
      </c>
      <c r="D36" s="31">
        <v>3646</v>
      </c>
      <c r="E36" s="31">
        <f t="shared" si="2"/>
        <v>9.419168498745746</v>
      </c>
      <c r="F36" s="31">
        <f t="shared" si="0"/>
        <v>90.78459201713105</v>
      </c>
      <c r="H36" s="31"/>
      <c r="I36" s="31"/>
    </row>
    <row r="37" spans="1:9" s="5" customFormat="1" ht="35.25" customHeight="1">
      <c r="A37" s="56" t="s">
        <v>12</v>
      </c>
      <c r="B37" s="31">
        <v>735.4</v>
      </c>
      <c r="C37" s="31">
        <f t="shared" si="2"/>
        <v>1.7496235002462415</v>
      </c>
      <c r="D37" s="31">
        <v>700.2</v>
      </c>
      <c r="E37" s="31">
        <f t="shared" si="2"/>
        <v>1.8089143672028996</v>
      </c>
      <c r="F37" s="31">
        <f t="shared" si="0"/>
        <v>95.21348925754693</v>
      </c>
      <c r="H37" s="31"/>
      <c r="I37" s="31"/>
    </row>
    <row r="38" spans="1:9" s="5" customFormat="1" ht="12.75">
      <c r="A38" s="56" t="s">
        <v>27</v>
      </c>
      <c r="B38" s="31">
        <v>9964.3</v>
      </c>
      <c r="C38" s="31">
        <f t="shared" si="2"/>
        <v>23.70651814455211</v>
      </c>
      <c r="D38" s="31">
        <v>9730.8</v>
      </c>
      <c r="E38" s="31">
        <f t="shared" si="2"/>
        <v>25.138794522105076</v>
      </c>
      <c r="F38" s="31">
        <f t="shared" si="0"/>
        <v>97.65663418403702</v>
      </c>
      <c r="H38" s="31"/>
      <c r="I38" s="31"/>
    </row>
    <row r="39" spans="1:9" s="5" customFormat="1" ht="33.75">
      <c r="A39" s="56" t="s">
        <v>66</v>
      </c>
      <c r="B39" s="31">
        <v>7621.9</v>
      </c>
      <c r="C39" s="31">
        <f t="shared" si="2"/>
        <v>18.13360804531796</v>
      </c>
      <c r="D39" s="31">
        <v>7436.1</v>
      </c>
      <c r="E39" s="31">
        <f t="shared" si="2"/>
        <v>19.21060857748855</v>
      </c>
      <c r="F39" s="31">
        <f t="shared" si="0"/>
        <v>97.56228761857281</v>
      </c>
      <c r="H39" s="31"/>
      <c r="I39" s="31"/>
    </row>
    <row r="40" spans="1:9" s="5" customFormat="1" ht="12.75">
      <c r="A40" s="84" t="s">
        <v>67</v>
      </c>
      <c r="B40" s="83">
        <f>+B4-B29</f>
        <v>-5062.500000000007</v>
      </c>
      <c r="C40" s="83" t="s">
        <v>13</v>
      </c>
      <c r="D40" s="83">
        <f>+D4-D29</f>
        <v>-2275.5999999999913</v>
      </c>
      <c r="E40" s="83" t="s">
        <v>13</v>
      </c>
      <c r="F40" s="83" t="s">
        <v>13</v>
      </c>
      <c r="H40" s="31"/>
      <c r="I40" s="31"/>
    </row>
    <row r="41" spans="1:6" s="5" customFormat="1" ht="22.5">
      <c r="A41" s="60" t="s">
        <v>68</v>
      </c>
      <c r="B41" s="61"/>
      <c r="C41" s="61"/>
      <c r="D41" s="61"/>
      <c r="E41" s="61"/>
      <c r="F41" s="62"/>
    </row>
    <row r="42" s="5" customFormat="1" ht="12.75"/>
    <row r="43" spans="1:2" s="5" customFormat="1" ht="12.75">
      <c r="A43" s="1"/>
      <c r="B43" s="2"/>
    </row>
  </sheetData>
  <sheetProtection/>
  <mergeCells count="5">
    <mergeCell ref="A1:F1"/>
    <mergeCell ref="A2:A3"/>
    <mergeCell ref="B2:C2"/>
    <mergeCell ref="D2:E2"/>
    <mergeCell ref="F2:F3"/>
  </mergeCells>
  <printOptions/>
  <pageMargins left="0.5118110236220472" right="0.5118110236220472" top="0.8661417322834646" bottom="0.8" header="0.5118110236220472" footer="0.5118110236220472"/>
  <pageSetup blackAndWhite="1" cellComments="atEnd" horizontalDpi="600" verticalDpi="600" orientation="portrait" paperSize="9" r:id="rId1"/>
  <rowBreaks count="1" manualBreakCount="1">
    <brk id="4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30.75390625" style="0" customWidth="1"/>
    <col min="2" max="10" width="6.875" style="0" customWidth="1"/>
  </cols>
  <sheetData>
    <row r="1" spans="1:10" ht="37.5" customHeight="1">
      <c r="A1" s="221" t="s">
        <v>373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ht="12.75">
      <c r="A2" s="188"/>
      <c r="B2" s="186">
        <v>2010</v>
      </c>
      <c r="C2" s="186">
        <v>2011</v>
      </c>
      <c r="D2" s="186">
        <v>2012</v>
      </c>
      <c r="E2" s="186">
        <v>2013</v>
      </c>
      <c r="F2" s="186">
        <v>2014</v>
      </c>
      <c r="G2" s="187">
        <v>2015</v>
      </c>
      <c r="H2" s="187">
        <v>2016</v>
      </c>
      <c r="I2" s="187">
        <v>2017</v>
      </c>
      <c r="J2" s="187">
        <v>2018</v>
      </c>
    </row>
    <row r="3" spans="1:10" ht="12.75">
      <c r="A3" s="254" t="s">
        <v>374</v>
      </c>
      <c r="B3" s="254"/>
      <c r="C3" s="254"/>
      <c r="D3" s="254"/>
      <c r="E3" s="254"/>
      <c r="F3" s="254"/>
      <c r="G3" s="254"/>
      <c r="H3" s="254"/>
      <c r="I3" s="254"/>
      <c r="J3" s="254"/>
    </row>
    <row r="4" spans="1:10" ht="12.75">
      <c r="A4" s="189" t="s">
        <v>375</v>
      </c>
      <c r="B4" s="137">
        <v>535.4</v>
      </c>
      <c r="C4" s="137">
        <v>837.1</v>
      </c>
      <c r="D4" s="137">
        <v>816.1</v>
      </c>
      <c r="E4" s="137">
        <v>1136.8</v>
      </c>
      <c r="F4" s="137">
        <v>1071.1</v>
      </c>
      <c r="G4" s="169">
        <v>1089.152617</v>
      </c>
      <c r="H4" s="169">
        <v>1231.5</v>
      </c>
      <c r="I4" s="190">
        <v>1426.6</v>
      </c>
      <c r="J4" s="201">
        <v>1583.4</v>
      </c>
    </row>
    <row r="5" spans="1:10" ht="12.75">
      <c r="A5" s="191" t="s">
        <v>376</v>
      </c>
      <c r="B5" s="139"/>
      <c r="C5" s="139"/>
      <c r="D5" s="139"/>
      <c r="E5" s="139"/>
      <c r="F5" s="139"/>
      <c r="G5" s="139"/>
      <c r="H5" s="139"/>
      <c r="I5" s="151"/>
      <c r="J5" s="170"/>
    </row>
    <row r="6" spans="1:10" ht="12.75">
      <c r="A6" s="192" t="s">
        <v>377</v>
      </c>
      <c r="B6" s="139">
        <v>468.9</v>
      </c>
      <c r="C6" s="139">
        <v>700.2</v>
      </c>
      <c r="D6" s="139">
        <v>515.1</v>
      </c>
      <c r="E6" s="139">
        <v>638.5</v>
      </c>
      <c r="F6" s="139">
        <v>639.7</v>
      </c>
      <c r="G6" s="138">
        <v>659.573324</v>
      </c>
      <c r="H6" s="138">
        <v>569.983357</v>
      </c>
      <c r="I6" s="151">
        <v>631</v>
      </c>
      <c r="J6" s="170">
        <v>773.4</v>
      </c>
    </row>
    <row r="7" spans="1:10" ht="12" customHeight="1">
      <c r="A7" s="193" t="s">
        <v>378</v>
      </c>
      <c r="B7" s="139">
        <v>65.1</v>
      </c>
      <c r="C7" s="139">
        <v>96.8</v>
      </c>
      <c r="D7" s="139">
        <v>217.4</v>
      </c>
      <c r="E7" s="139">
        <v>462</v>
      </c>
      <c r="F7" s="139">
        <v>409.2</v>
      </c>
      <c r="G7" s="138">
        <v>401.474031</v>
      </c>
      <c r="H7" s="138">
        <v>575.515949</v>
      </c>
      <c r="I7" s="151">
        <v>766.2</v>
      </c>
      <c r="J7" s="170">
        <v>728.4</v>
      </c>
    </row>
    <row r="8" spans="1:10" ht="21.75" customHeight="1">
      <c r="A8" s="194" t="s">
        <v>379</v>
      </c>
      <c r="B8" s="139"/>
      <c r="C8" s="139"/>
      <c r="D8" s="139"/>
      <c r="E8" s="139"/>
      <c r="F8" s="139"/>
      <c r="G8" s="138"/>
      <c r="H8" s="138"/>
      <c r="I8" s="170"/>
      <c r="J8" s="170"/>
    </row>
    <row r="9" spans="1:10" ht="12" customHeight="1">
      <c r="A9" s="193" t="s">
        <v>380</v>
      </c>
      <c r="B9" s="139">
        <v>1.4</v>
      </c>
      <c r="C9" s="139">
        <v>40.2</v>
      </c>
      <c r="D9" s="139">
        <v>83.6</v>
      </c>
      <c r="E9" s="139">
        <v>36.3</v>
      </c>
      <c r="F9" s="139">
        <v>22.2</v>
      </c>
      <c r="G9" s="138">
        <v>28.105262</v>
      </c>
      <c r="H9" s="138">
        <v>86.030019</v>
      </c>
      <c r="I9" s="139">
        <v>29.5</v>
      </c>
      <c r="J9" s="170">
        <v>81.6</v>
      </c>
    </row>
    <row r="10" spans="1:10" ht="22.5" customHeight="1">
      <c r="A10" s="194" t="s">
        <v>381</v>
      </c>
      <c r="B10" s="139"/>
      <c r="C10" s="139"/>
      <c r="D10" s="139"/>
      <c r="E10" s="139"/>
      <c r="F10" s="139"/>
      <c r="G10" s="138"/>
      <c r="H10" s="168"/>
      <c r="I10" s="170"/>
      <c r="J10" s="170"/>
    </row>
    <row r="11" spans="1:10" ht="12.75">
      <c r="A11" s="256" t="s">
        <v>382</v>
      </c>
      <c r="B11" s="256"/>
      <c r="C11" s="256"/>
      <c r="D11" s="256"/>
      <c r="E11" s="256"/>
      <c r="F11" s="256"/>
      <c r="G11" s="256"/>
      <c r="H11" s="256"/>
      <c r="I11" s="256"/>
      <c r="J11" s="256"/>
    </row>
    <row r="12" spans="1:10" ht="12.75">
      <c r="A12" s="189" t="s">
        <v>375</v>
      </c>
      <c r="B12" s="195">
        <v>100</v>
      </c>
      <c r="C12" s="169">
        <v>100</v>
      </c>
      <c r="D12" s="169">
        <v>100</v>
      </c>
      <c r="E12" s="169">
        <v>100</v>
      </c>
      <c r="F12" s="169">
        <v>100</v>
      </c>
      <c r="G12" s="169">
        <v>100</v>
      </c>
      <c r="H12" s="169">
        <v>100</v>
      </c>
      <c r="I12" s="169">
        <v>100</v>
      </c>
      <c r="J12" s="169">
        <v>100</v>
      </c>
    </row>
    <row r="13" spans="1:10" ht="12.75">
      <c r="A13" s="191" t="s">
        <v>376</v>
      </c>
      <c r="B13" s="196"/>
      <c r="C13" s="138"/>
      <c r="D13" s="138"/>
      <c r="E13" s="138"/>
      <c r="F13" s="138"/>
      <c r="G13" s="138"/>
      <c r="H13" s="138"/>
      <c r="I13" s="170"/>
      <c r="J13" s="170"/>
    </row>
    <row r="14" spans="1:10" ht="12.75">
      <c r="A14" s="192" t="s">
        <v>377</v>
      </c>
      <c r="B14" s="196">
        <v>87.6</v>
      </c>
      <c r="C14" s="138">
        <v>83.64592043961295</v>
      </c>
      <c r="D14" s="138">
        <f>E6/E4*100</f>
        <v>56.166432090077414</v>
      </c>
      <c r="E14" s="138">
        <v>56.166432090077414</v>
      </c>
      <c r="F14" s="138">
        <v>59.723606329296665</v>
      </c>
      <c r="G14" s="138">
        <v>60.558393167777695</v>
      </c>
      <c r="H14" s="138">
        <v>46.283666829070235</v>
      </c>
      <c r="I14" s="170">
        <v>44.2</v>
      </c>
      <c r="J14" s="170">
        <v>48.8</v>
      </c>
    </row>
    <row r="15" spans="1:10" ht="12" customHeight="1">
      <c r="A15" s="193" t="s">
        <v>378</v>
      </c>
      <c r="B15" s="196">
        <v>12.2</v>
      </c>
      <c r="C15" s="138">
        <v>11.563731931668856</v>
      </c>
      <c r="D15" s="138">
        <f>E7/E4*100</f>
        <v>40.64039408866995</v>
      </c>
      <c r="E15" s="138">
        <v>40.64039408866995</v>
      </c>
      <c r="F15" s="138">
        <v>38.200595444207785</v>
      </c>
      <c r="G15" s="138">
        <v>36.8611363305387</v>
      </c>
      <c r="H15" s="138">
        <v>46.732923183110024</v>
      </c>
      <c r="I15" s="170">
        <v>53.7</v>
      </c>
      <c r="J15" s="200">
        <v>46</v>
      </c>
    </row>
    <row r="16" spans="1:10" ht="24" customHeight="1">
      <c r="A16" s="194" t="s">
        <v>379</v>
      </c>
      <c r="B16" s="196"/>
      <c r="C16" s="138"/>
      <c r="D16" s="138"/>
      <c r="E16" s="138"/>
      <c r="F16" s="138"/>
      <c r="G16" s="138"/>
      <c r="H16" s="138"/>
      <c r="I16" s="170"/>
      <c r="J16" s="170"/>
    </row>
    <row r="17" spans="1:10" ht="12" customHeight="1">
      <c r="A17" s="193" t="s">
        <v>380</v>
      </c>
      <c r="B17" s="196">
        <v>0.2</v>
      </c>
      <c r="C17" s="138">
        <v>4.802293632779835</v>
      </c>
      <c r="D17" s="138">
        <f>E9/E4*100</f>
        <v>3.1931738212526386</v>
      </c>
      <c r="E17" s="138">
        <v>3.219563687543983</v>
      </c>
      <c r="F17" s="138">
        <v>2.075798226495532</v>
      </c>
      <c r="G17" s="138">
        <v>2.580470501683604</v>
      </c>
      <c r="H17" s="138">
        <v>6.985791230207064</v>
      </c>
      <c r="I17" s="170">
        <v>2.1</v>
      </c>
      <c r="J17" s="170">
        <v>5.2</v>
      </c>
    </row>
    <row r="18" spans="1:10" ht="23.25" customHeight="1">
      <c r="A18" s="197" t="s">
        <v>381</v>
      </c>
      <c r="B18" s="198"/>
      <c r="C18" s="171"/>
      <c r="D18" s="171"/>
      <c r="E18" s="171"/>
      <c r="F18" s="171"/>
      <c r="G18" s="171"/>
      <c r="H18" s="171"/>
      <c r="I18" s="172"/>
      <c r="J18" s="172"/>
    </row>
  </sheetData>
  <sheetProtection/>
  <mergeCells count="3">
    <mergeCell ref="A1:J1"/>
    <mergeCell ref="A3:J3"/>
    <mergeCell ref="A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pane xSplit="1" ySplit="3" topLeftCell="B4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9.00390625" defaultRowHeight="12.75"/>
  <cols>
    <col min="1" max="1" width="43.125" style="0" customWidth="1"/>
    <col min="3" max="3" width="7.25390625" style="0" customWidth="1"/>
    <col min="5" max="5" width="7.25390625" style="0" customWidth="1"/>
    <col min="6" max="6" width="12.00390625" style="0" customWidth="1"/>
  </cols>
  <sheetData>
    <row r="1" spans="1:6" ht="38.25" customHeight="1">
      <c r="A1" s="221" t="s">
        <v>69</v>
      </c>
      <c r="B1" s="222"/>
      <c r="C1" s="222"/>
      <c r="D1" s="222"/>
      <c r="E1" s="222"/>
      <c r="F1" s="222"/>
    </row>
    <row r="2" spans="1:6" ht="35.25" customHeight="1">
      <c r="A2" s="223"/>
      <c r="B2" s="225" t="s">
        <v>40</v>
      </c>
      <c r="C2" s="225"/>
      <c r="D2" s="225" t="s">
        <v>41</v>
      </c>
      <c r="E2" s="225"/>
      <c r="F2" s="223" t="s">
        <v>370</v>
      </c>
    </row>
    <row r="3" spans="1:6" ht="69.75" customHeight="1">
      <c r="A3" s="224"/>
      <c r="B3" s="40" t="s">
        <v>70</v>
      </c>
      <c r="C3" s="64" t="s">
        <v>43</v>
      </c>
      <c r="D3" s="40" t="s">
        <v>71</v>
      </c>
      <c r="E3" s="64" t="s">
        <v>43</v>
      </c>
      <c r="F3" s="224"/>
    </row>
    <row r="4" spans="1:6" ht="12.75">
      <c r="A4" s="82" t="s">
        <v>29</v>
      </c>
      <c r="B4" s="83">
        <f>SUM(B5,B21,B23,B34)</f>
        <v>14770.699999999999</v>
      </c>
      <c r="C4" s="83">
        <f>SUM(C5,C21,C23,C34)</f>
        <v>100</v>
      </c>
      <c r="D4" s="83">
        <f>SUM(D5,D21,D23,D34)</f>
        <v>14683.599999999999</v>
      </c>
      <c r="E4" s="83">
        <f>SUM(E5,E21,E23,E34)</f>
        <v>100.00000000000001</v>
      </c>
      <c r="F4" s="177">
        <f aca="true" t="shared" si="0" ref="F4:F9">+D4/B4%</f>
        <v>99.41031907763342</v>
      </c>
    </row>
    <row r="5" spans="1:6" ht="12.75">
      <c r="A5" s="42" t="s">
        <v>72</v>
      </c>
      <c r="B5" s="20">
        <f>SUM(B6,B7,B8,B9,B10)</f>
        <v>3490.7</v>
      </c>
      <c r="C5" s="20">
        <f>+B5/B$4%</f>
        <v>23.632596965614358</v>
      </c>
      <c r="D5" s="20">
        <f>SUM(D6,D7,D8,D9,D10)</f>
        <v>3602.1</v>
      </c>
      <c r="E5" s="20">
        <f>+D5/D$4%</f>
        <v>24.53145005312049</v>
      </c>
      <c r="F5" s="65">
        <f t="shared" si="0"/>
        <v>103.19133698112127</v>
      </c>
    </row>
    <row r="6" spans="1:6" ht="12.75">
      <c r="A6" s="66" t="s">
        <v>0</v>
      </c>
      <c r="B6" s="58">
        <v>2382</v>
      </c>
      <c r="C6" s="21">
        <f aca="true" t="shared" si="1" ref="C6:E9">+B6/B$4%</f>
        <v>16.126520747154842</v>
      </c>
      <c r="D6" s="58">
        <v>2472.8</v>
      </c>
      <c r="E6" s="21">
        <f t="shared" si="1"/>
        <v>16.84055681168106</v>
      </c>
      <c r="F6" s="67">
        <f t="shared" si="0"/>
        <v>103.81192275398826</v>
      </c>
    </row>
    <row r="7" spans="1:6" ht="12.75">
      <c r="A7" s="66" t="s">
        <v>48</v>
      </c>
      <c r="B7" s="21">
        <v>490</v>
      </c>
      <c r="C7" s="21">
        <f t="shared" si="1"/>
        <v>3.317378323302213</v>
      </c>
      <c r="D7" s="21">
        <v>514.1999999999999</v>
      </c>
      <c r="E7" s="21">
        <f t="shared" si="1"/>
        <v>3.5018660274047235</v>
      </c>
      <c r="F7" s="67">
        <f t="shared" si="0"/>
        <v>104.93877551020407</v>
      </c>
    </row>
    <row r="8" spans="1:6" ht="22.5">
      <c r="A8" s="71" t="s">
        <v>49</v>
      </c>
      <c r="B8" s="69"/>
      <c r="C8" s="21"/>
      <c r="D8" s="69"/>
      <c r="E8" s="21"/>
      <c r="F8" s="68"/>
    </row>
    <row r="9" spans="1:6" ht="12.75">
      <c r="A9" s="66" t="s">
        <v>16</v>
      </c>
      <c r="B9" s="70">
        <f>SUM(B12:B19)</f>
        <v>618.7</v>
      </c>
      <c r="C9" s="21">
        <f t="shared" si="1"/>
        <v>4.188697895157305</v>
      </c>
      <c r="D9" s="70">
        <f>SUM(D12:D19)</f>
        <v>615.1</v>
      </c>
      <c r="E9" s="21">
        <f t="shared" si="1"/>
        <v>4.189027214034706</v>
      </c>
      <c r="F9" s="67">
        <f t="shared" si="0"/>
        <v>99.41813479877162</v>
      </c>
    </row>
    <row r="10" spans="1:6" ht="22.5">
      <c r="A10" s="71" t="s">
        <v>32</v>
      </c>
      <c r="B10" s="70"/>
      <c r="C10" s="21"/>
      <c r="D10" s="70"/>
      <c r="E10" s="21"/>
      <c r="F10" s="67"/>
    </row>
    <row r="11" spans="1:6" ht="12.75">
      <c r="A11" s="50" t="s">
        <v>73</v>
      </c>
      <c r="B11" s="70"/>
      <c r="C11" s="21"/>
      <c r="D11" s="70"/>
      <c r="E11" s="21"/>
      <c r="F11" s="67"/>
    </row>
    <row r="12" spans="1:6" ht="12.75">
      <c r="A12" s="50" t="s">
        <v>37</v>
      </c>
      <c r="B12" s="69">
        <v>115.2</v>
      </c>
      <c r="C12" s="21">
        <f>+B12/B$4%</f>
        <v>0.7799224139681938</v>
      </c>
      <c r="D12" s="69">
        <v>88.3</v>
      </c>
      <c r="E12" s="21">
        <f>+D12/D$4%</f>
        <v>0.6013511672886759</v>
      </c>
      <c r="F12" s="67">
        <f>+D12/B12%</f>
        <v>76.64930555555554</v>
      </c>
    </row>
    <row r="13" spans="1:6" ht="22.5">
      <c r="A13" s="72" t="s">
        <v>74</v>
      </c>
      <c r="B13" s="69"/>
      <c r="C13" s="21"/>
      <c r="D13" s="69"/>
      <c r="E13" s="21"/>
      <c r="F13" s="67"/>
    </row>
    <row r="14" spans="1:6" ht="12.75">
      <c r="A14" s="50" t="s">
        <v>53</v>
      </c>
      <c r="B14" s="69">
        <v>2.9</v>
      </c>
      <c r="C14" s="21">
        <f aca="true" t="shared" si="2" ref="C14:E15">+B14/B$4%</f>
        <v>0.01963346354607432</v>
      </c>
      <c r="D14" s="69">
        <v>0.6</v>
      </c>
      <c r="E14" s="21">
        <f t="shared" si="2"/>
        <v>0.004086191397205045</v>
      </c>
      <c r="F14" s="67">
        <f>+D14/B14%</f>
        <v>20.689655172413794</v>
      </c>
    </row>
    <row r="15" spans="1:6" ht="12.75">
      <c r="A15" s="50" t="s">
        <v>75</v>
      </c>
      <c r="B15" s="21">
        <v>416.7</v>
      </c>
      <c r="C15" s="21">
        <f t="shared" si="2"/>
        <v>2.821125606775576</v>
      </c>
      <c r="D15" s="21">
        <v>436.7</v>
      </c>
      <c r="E15" s="21">
        <f t="shared" si="2"/>
        <v>2.974066305265739</v>
      </c>
      <c r="F15" s="67">
        <f>+D15/B15%</f>
        <v>104.79961603071754</v>
      </c>
    </row>
    <row r="16" spans="1:6" ht="22.5">
      <c r="A16" s="72" t="s">
        <v>76</v>
      </c>
      <c r="B16" s="21"/>
      <c r="C16" s="21"/>
      <c r="D16" s="21"/>
      <c r="E16" s="21"/>
      <c r="F16" s="67"/>
    </row>
    <row r="17" spans="1:6" ht="22.5">
      <c r="A17" s="50" t="s">
        <v>77</v>
      </c>
      <c r="B17" s="69">
        <v>49.7</v>
      </c>
      <c r="C17" s="21">
        <f>+B17/B$4%</f>
        <v>0.3364769442206531</v>
      </c>
      <c r="D17" s="69">
        <v>46.7</v>
      </c>
      <c r="E17" s="21">
        <f>+D17/D$4%</f>
        <v>0.3180418970824594</v>
      </c>
      <c r="F17" s="67">
        <f>+D17/B17%</f>
        <v>93.96378269617706</v>
      </c>
    </row>
    <row r="18" spans="1:6" ht="56.25">
      <c r="A18" s="72" t="s">
        <v>78</v>
      </c>
      <c r="B18" s="69"/>
      <c r="C18" s="21"/>
      <c r="D18" s="69"/>
      <c r="E18" s="21"/>
      <c r="F18" s="67"/>
    </row>
    <row r="19" spans="1:6" ht="12.75">
      <c r="A19" s="50" t="s">
        <v>79</v>
      </c>
      <c r="B19" s="21">
        <v>34.2</v>
      </c>
      <c r="C19" s="21">
        <f>+B19/B$4%</f>
        <v>0.23153946664680755</v>
      </c>
      <c r="D19" s="21">
        <v>42.8</v>
      </c>
      <c r="E19" s="21">
        <f>+D19/D$4%</f>
        <v>0.29148165300062656</v>
      </c>
      <c r="F19" s="67">
        <f>+D19/B19%</f>
        <v>125.14619883040933</v>
      </c>
    </row>
    <row r="20" spans="1:6" ht="22.5">
      <c r="A20" s="72" t="s">
        <v>80</v>
      </c>
      <c r="B20" s="21"/>
      <c r="C20" s="21"/>
      <c r="D20" s="21"/>
      <c r="E20" s="21"/>
      <c r="F20" s="67"/>
    </row>
    <row r="21" spans="1:6" ht="12.75">
      <c r="A21" s="42" t="s">
        <v>81</v>
      </c>
      <c r="B21" s="175">
        <v>48.5</v>
      </c>
      <c r="C21" s="20">
        <f>+B21/B$4%</f>
        <v>0.3283527524084844</v>
      </c>
      <c r="D21" s="176">
        <v>52</v>
      </c>
      <c r="E21" s="20">
        <f>+D21/D$4%</f>
        <v>0.3541365877577706</v>
      </c>
      <c r="F21" s="65">
        <f>+D21/B21%</f>
        <v>107.21649484536083</v>
      </c>
    </row>
    <row r="22" spans="1:6" ht="22.5">
      <c r="A22" s="43" t="s">
        <v>82</v>
      </c>
      <c r="C22" s="21"/>
      <c r="E22" s="21"/>
      <c r="F22" s="73"/>
    </row>
    <row r="23" spans="1:6" ht="12.75">
      <c r="A23" s="42" t="s">
        <v>83</v>
      </c>
      <c r="B23" s="180">
        <f>SUM(B24:B32)</f>
        <v>763.7</v>
      </c>
      <c r="C23" s="20">
        <f aca="true" t="shared" si="3" ref="C23:E24">+B23/B$4%</f>
        <v>5.1703710724610215</v>
      </c>
      <c r="D23" s="180">
        <f>SUM(D24:D32)</f>
        <v>672.1</v>
      </c>
      <c r="E23" s="20">
        <f t="shared" si="3"/>
        <v>4.577215396769185</v>
      </c>
      <c r="F23" s="65">
        <f>+D23/B23%</f>
        <v>88.00576142464318</v>
      </c>
    </row>
    <row r="24" spans="1:6" ht="12.75">
      <c r="A24" s="56" t="s">
        <v>84</v>
      </c>
      <c r="B24" s="21">
        <v>116.5</v>
      </c>
      <c r="C24" s="21">
        <f t="shared" si="3"/>
        <v>0.7887236217647099</v>
      </c>
      <c r="D24" s="21">
        <v>108.7</v>
      </c>
      <c r="E24" s="21">
        <f t="shared" si="3"/>
        <v>0.7402816747936475</v>
      </c>
      <c r="F24" s="67">
        <f>+D24/B24%</f>
        <v>93.30472103004291</v>
      </c>
    </row>
    <row r="25" spans="1:6" ht="22.5">
      <c r="A25" s="74" t="s">
        <v>85</v>
      </c>
      <c r="C25" s="21"/>
      <c r="E25" s="21"/>
      <c r="F25" s="67"/>
    </row>
    <row r="26" spans="1:6" ht="12.75">
      <c r="A26" s="56" t="s">
        <v>86</v>
      </c>
      <c r="B26" s="69">
        <v>434</v>
      </c>
      <c r="C26" s="21">
        <f>+B26/B$4%</f>
        <v>2.938249372067675</v>
      </c>
      <c r="D26" s="69">
        <v>425.79999999999995</v>
      </c>
      <c r="E26" s="21">
        <f>+D26/D$4%</f>
        <v>2.8998338282165137</v>
      </c>
      <c r="F26" s="67">
        <f>+D26/B26%</f>
        <v>98.11059907834101</v>
      </c>
    </row>
    <row r="27" spans="1:6" ht="22.5" customHeight="1">
      <c r="A27" s="53" t="s">
        <v>87</v>
      </c>
      <c r="C27" s="21"/>
      <c r="E27" s="21"/>
      <c r="F27" s="67"/>
    </row>
    <row r="28" spans="1:6" ht="12.75">
      <c r="A28" s="56" t="s">
        <v>88</v>
      </c>
      <c r="B28" s="21">
        <v>4.2</v>
      </c>
      <c r="C28" s="21">
        <f>+B28/B$4%</f>
        <v>0.028434671342590402</v>
      </c>
      <c r="D28" s="21">
        <v>2.5</v>
      </c>
      <c r="E28" s="21">
        <f>+D28/D$4%</f>
        <v>0.017025797488354356</v>
      </c>
      <c r="F28" s="67">
        <f>+D28/B28%</f>
        <v>59.52380952380952</v>
      </c>
    </row>
    <row r="29" spans="1:6" ht="22.5">
      <c r="A29" s="74" t="s">
        <v>89</v>
      </c>
      <c r="C29" s="21"/>
      <c r="E29" s="21"/>
      <c r="F29" s="67"/>
    </row>
    <row r="30" spans="1:6" ht="12.75">
      <c r="A30" s="56" t="s">
        <v>90</v>
      </c>
      <c r="B30" s="69">
        <v>189.9</v>
      </c>
      <c r="C30" s="21">
        <f>+B30/B$4%</f>
        <v>1.2856533542756945</v>
      </c>
      <c r="D30" s="69">
        <v>117.7</v>
      </c>
      <c r="E30" s="21">
        <f>+D30/D$4%</f>
        <v>0.8015745457517232</v>
      </c>
      <c r="F30" s="67">
        <f>+D30/B30%</f>
        <v>61.97998946814113</v>
      </c>
    </row>
    <row r="31" spans="1:6" ht="22.5">
      <c r="A31" s="74" t="s">
        <v>91</v>
      </c>
      <c r="C31" s="21"/>
      <c r="E31" s="21"/>
      <c r="F31" s="67"/>
    </row>
    <row r="32" spans="1:6" ht="12.75">
      <c r="A32" s="56" t="s">
        <v>92</v>
      </c>
      <c r="B32" s="21">
        <v>19.1</v>
      </c>
      <c r="C32" s="21">
        <f aca="true" t="shared" si="4" ref="C32:E34">+B32/B$4%</f>
        <v>0.1293100530103516</v>
      </c>
      <c r="D32" s="21">
        <v>17.4</v>
      </c>
      <c r="E32" s="21">
        <f t="shared" si="4"/>
        <v>0.11849955051894631</v>
      </c>
      <c r="F32" s="67">
        <f>+D32/B32%</f>
        <v>91.09947643979056</v>
      </c>
    </row>
    <row r="33" spans="1:6" ht="22.5">
      <c r="A33" s="74" t="s">
        <v>93</v>
      </c>
      <c r="C33" s="21"/>
      <c r="E33" s="21"/>
      <c r="F33" s="67"/>
    </row>
    <row r="34" spans="1:6" ht="22.5">
      <c r="A34" s="42" t="s">
        <v>61</v>
      </c>
      <c r="B34" s="20">
        <v>10467.8</v>
      </c>
      <c r="C34" s="20">
        <f t="shared" si="4"/>
        <v>70.86867920951613</v>
      </c>
      <c r="D34" s="20">
        <v>10357.4</v>
      </c>
      <c r="E34" s="20">
        <f t="shared" si="4"/>
        <v>70.53719796235256</v>
      </c>
      <c r="F34" s="65">
        <f>+D34/B34%</f>
        <v>98.94533712910066</v>
      </c>
    </row>
    <row r="35" spans="1:6" ht="45">
      <c r="A35" s="43" t="s">
        <v>62</v>
      </c>
      <c r="B35" s="21"/>
      <c r="C35" s="21"/>
      <c r="D35" s="21"/>
      <c r="E35" s="21"/>
      <c r="F35" s="67"/>
    </row>
    <row r="36" spans="1:6" ht="12.75">
      <c r="A36" s="84" t="s">
        <v>94</v>
      </c>
      <c r="B36" s="83">
        <f>SUM(B38:B55)</f>
        <v>16169.5</v>
      </c>
      <c r="C36" s="83">
        <f>SUM(C38:C55)</f>
        <v>100.00000000000001</v>
      </c>
      <c r="D36" s="83">
        <f>SUM(D38:D55)</f>
        <v>14548.1</v>
      </c>
      <c r="E36" s="83">
        <f>SUM(E38:E55)</f>
        <v>100.00000000000001</v>
      </c>
      <c r="F36" s="177">
        <f>+D36/B36%</f>
        <v>89.9724790500634</v>
      </c>
    </row>
    <row r="37" spans="1:6" ht="22.5">
      <c r="A37" s="75" t="s">
        <v>95</v>
      </c>
      <c r="B37" s="21"/>
      <c r="C37" s="21"/>
      <c r="D37" s="21"/>
      <c r="E37" s="21"/>
      <c r="F37" s="65"/>
    </row>
    <row r="38" spans="1:6" ht="12.75">
      <c r="A38" s="66" t="s">
        <v>96</v>
      </c>
      <c r="B38" s="21">
        <v>1487.4</v>
      </c>
      <c r="C38" s="21">
        <f>+B38/B$36%</f>
        <v>9.198800210272427</v>
      </c>
      <c r="D38" s="21">
        <v>1304.1</v>
      </c>
      <c r="E38" s="21">
        <f>+D38/D$36%</f>
        <v>8.964057162103643</v>
      </c>
      <c r="F38" s="67">
        <f>+D38/B38%</f>
        <v>87.67648245260185</v>
      </c>
    </row>
    <row r="39" spans="1:6" ht="22.5">
      <c r="A39" s="76" t="s">
        <v>97</v>
      </c>
      <c r="B39" s="21"/>
      <c r="C39" s="21"/>
      <c r="D39" s="21"/>
      <c r="E39" s="21"/>
      <c r="F39" s="67"/>
    </row>
    <row r="40" spans="1:6" ht="12.75">
      <c r="A40" s="66" t="s">
        <v>98</v>
      </c>
      <c r="B40" s="21">
        <v>12.8</v>
      </c>
      <c r="C40" s="21">
        <f>+B40/B$36%</f>
        <v>0.07916138408732491</v>
      </c>
      <c r="D40" s="21">
        <v>11.6</v>
      </c>
      <c r="E40" s="21">
        <f>+D40/D$36%</f>
        <v>0.07973549810628192</v>
      </c>
      <c r="F40" s="67">
        <f>+D40/B40%</f>
        <v>90.625</v>
      </c>
    </row>
    <row r="41" spans="1:6" ht="22.5">
      <c r="A41" s="76" t="s">
        <v>99</v>
      </c>
      <c r="B41" s="21"/>
      <c r="C41" s="21"/>
      <c r="D41" s="21"/>
      <c r="E41" s="21"/>
      <c r="F41" s="67"/>
    </row>
    <row r="42" spans="1:6" ht="12.75">
      <c r="A42" s="66" t="s">
        <v>100</v>
      </c>
      <c r="B42" s="21">
        <v>21.8</v>
      </c>
      <c r="C42" s="21">
        <f>+B42/B$36%</f>
        <v>0.13482173227372524</v>
      </c>
      <c r="D42" s="21">
        <v>18.6</v>
      </c>
      <c r="E42" s="21">
        <f>+D42/D$36%</f>
        <v>0.12785174696352103</v>
      </c>
      <c r="F42" s="67">
        <f>+D42/B42%</f>
        <v>85.3211009174312</v>
      </c>
    </row>
    <row r="43" spans="1:6" ht="33.75">
      <c r="A43" s="76" t="s">
        <v>101</v>
      </c>
      <c r="B43" s="21"/>
      <c r="C43" s="21"/>
      <c r="D43" s="21"/>
      <c r="E43" s="21"/>
      <c r="F43" s="67"/>
    </row>
    <row r="44" spans="1:6" ht="12.75">
      <c r="A44" s="66" t="s">
        <v>102</v>
      </c>
      <c r="B44" s="21">
        <v>1585.5</v>
      </c>
      <c r="C44" s="21">
        <f>+B44/B$36%</f>
        <v>9.805498005504191</v>
      </c>
      <c r="D44" s="21">
        <v>1524.5</v>
      </c>
      <c r="E44" s="21">
        <f>+D44/D$36%</f>
        <v>10.479031626123</v>
      </c>
      <c r="F44" s="67">
        <f>+D44/B44%</f>
        <v>96.15263323872595</v>
      </c>
    </row>
    <row r="45" spans="1:6" ht="22.5">
      <c r="A45" s="76" t="s">
        <v>103</v>
      </c>
      <c r="B45" s="21"/>
      <c r="C45" s="21"/>
      <c r="D45" s="21"/>
      <c r="E45" s="21"/>
      <c r="F45" s="67"/>
    </row>
    <row r="46" spans="1:6" ht="12.75">
      <c r="A46" s="66" t="s">
        <v>104</v>
      </c>
      <c r="B46" s="21">
        <v>57.2</v>
      </c>
      <c r="C46" s="21">
        <f>+B46/B$36%</f>
        <v>0.3537524351402332</v>
      </c>
      <c r="D46" s="21">
        <v>35.6</v>
      </c>
      <c r="E46" s="21">
        <f>+D46/D$36%</f>
        <v>0.24470549418824453</v>
      </c>
      <c r="F46" s="67">
        <f>+D46/B46%</f>
        <v>62.23776223776223</v>
      </c>
    </row>
    <row r="47" spans="1:6" ht="22.5">
      <c r="A47" s="76" t="s">
        <v>105</v>
      </c>
      <c r="B47" s="21"/>
      <c r="C47" s="21"/>
      <c r="D47" s="21"/>
      <c r="E47" s="21"/>
      <c r="F47" s="67"/>
    </row>
    <row r="48" spans="1:6" ht="22.5">
      <c r="A48" s="66" t="s">
        <v>106</v>
      </c>
      <c r="B48" s="21">
        <v>1791.5</v>
      </c>
      <c r="C48" s="21">
        <f>+B48/B$36%</f>
        <v>11.079501530659575</v>
      </c>
      <c r="D48" s="21">
        <v>1357.3</v>
      </c>
      <c r="E48" s="21">
        <f>+D48/D$36%</f>
        <v>9.329740653418659</v>
      </c>
      <c r="F48" s="67">
        <f>+D48/B48%</f>
        <v>75.76332682109964</v>
      </c>
    </row>
    <row r="49" spans="1:6" ht="22.5" customHeight="1">
      <c r="A49" s="76" t="s">
        <v>107</v>
      </c>
      <c r="B49" s="21"/>
      <c r="C49" s="21"/>
      <c r="D49" s="21"/>
      <c r="E49" s="21"/>
      <c r="F49" s="67"/>
    </row>
    <row r="50" spans="1:6" ht="12.75">
      <c r="A50" s="66" t="s">
        <v>108</v>
      </c>
      <c r="B50" s="21">
        <v>197.8</v>
      </c>
      <c r="C50" s="21">
        <f>+B50/B$36%</f>
        <v>1.2232907634744428</v>
      </c>
      <c r="D50" s="21">
        <v>166.9</v>
      </c>
      <c r="E50" s="21">
        <f>+D50/D$36%</f>
        <v>1.147228847753315</v>
      </c>
      <c r="F50" s="67">
        <f>+D50/B50%</f>
        <v>84.37815975733064</v>
      </c>
    </row>
    <row r="51" spans="1:6" ht="22.5">
      <c r="A51" s="76" t="s">
        <v>109</v>
      </c>
      <c r="B51" s="21"/>
      <c r="C51" s="21"/>
      <c r="D51" s="21"/>
      <c r="E51" s="21"/>
      <c r="F51" s="67"/>
    </row>
    <row r="52" spans="1:6" ht="12.75">
      <c r="A52" s="66" t="s">
        <v>110</v>
      </c>
      <c r="B52" s="21">
        <v>1156.9</v>
      </c>
      <c r="C52" s="21">
        <f>+B52/B$36%</f>
        <v>7.154828535205171</v>
      </c>
      <c r="D52" s="21">
        <v>989.8</v>
      </c>
      <c r="E52" s="21">
        <f>+D52/D$36%</f>
        <v>6.803637588413607</v>
      </c>
      <c r="F52" s="67">
        <f>+D52/B52%</f>
        <v>85.55622785028956</v>
      </c>
    </row>
    <row r="53" spans="1:6" ht="22.5">
      <c r="A53" s="76" t="s">
        <v>111</v>
      </c>
      <c r="C53" s="21"/>
      <c r="E53" s="21"/>
      <c r="F53" s="67"/>
    </row>
    <row r="54" spans="1:6" ht="12.75">
      <c r="A54" s="66" t="s">
        <v>112</v>
      </c>
      <c r="B54" s="21">
        <v>8664.9</v>
      </c>
      <c r="C54" s="21">
        <f>+B54/B$36%</f>
        <v>53.587927888926686</v>
      </c>
      <c r="D54" s="21">
        <v>8077.5</v>
      </c>
      <c r="E54" s="21">
        <f>+D54/D$36%</f>
        <v>55.52271430633554</v>
      </c>
      <c r="F54" s="67">
        <f>+D54/B54%</f>
        <v>93.22092580410622</v>
      </c>
    </row>
    <row r="55" spans="1:6" ht="12.75">
      <c r="A55" s="66" t="s">
        <v>113</v>
      </c>
      <c r="B55" s="21">
        <v>1193.7</v>
      </c>
      <c r="C55" s="21">
        <f>+B55/B$36%</f>
        <v>7.38241751445623</v>
      </c>
      <c r="D55" s="21">
        <v>1062.2</v>
      </c>
      <c r="E55" s="21">
        <f>+D55/D$36%</f>
        <v>7.301297076594195</v>
      </c>
      <c r="F55" s="67">
        <f>+D55/B55%</f>
        <v>88.98383178353019</v>
      </c>
    </row>
    <row r="56" spans="1:6" ht="22.5">
      <c r="A56" s="76" t="s">
        <v>114</v>
      </c>
      <c r="F56" s="67"/>
    </row>
    <row r="57" spans="1:6" s="179" customFormat="1" ht="12">
      <c r="A57" s="178" t="s">
        <v>67</v>
      </c>
      <c r="B57" s="83">
        <f>+B4-B36</f>
        <v>-1398.800000000001</v>
      </c>
      <c r="C57" s="181" t="s">
        <v>13</v>
      </c>
      <c r="D57" s="83">
        <f>+D4-D36</f>
        <v>135.49999999999818</v>
      </c>
      <c r="E57" s="181" t="s">
        <v>13</v>
      </c>
      <c r="F57" s="181" t="s">
        <v>13</v>
      </c>
    </row>
    <row r="58" spans="1:6" ht="22.5">
      <c r="A58" s="77" t="s">
        <v>68</v>
      </c>
      <c r="B58" s="78"/>
      <c r="C58" s="78"/>
      <c r="D58" s="78"/>
      <c r="E58" s="78"/>
      <c r="F58" s="79"/>
    </row>
    <row r="59" spans="2:3" ht="12.75">
      <c r="B59" s="21"/>
      <c r="C59" s="21"/>
    </row>
    <row r="60" spans="2:3" ht="12.75">
      <c r="B60" s="21"/>
      <c r="C60" s="21"/>
    </row>
    <row r="61" spans="2:3" ht="12.75">
      <c r="B61" s="21"/>
      <c r="C61" s="21"/>
    </row>
    <row r="62" spans="2:3" ht="12.75">
      <c r="B62" s="21"/>
      <c r="C62" s="21"/>
    </row>
    <row r="63" spans="2:3" ht="12.75">
      <c r="B63" s="21"/>
      <c r="C63" s="21"/>
    </row>
    <row r="64" spans="2:3" ht="12.75">
      <c r="B64" s="21"/>
      <c r="C64" s="21"/>
    </row>
    <row r="65" spans="2:3" ht="12.75">
      <c r="B65" s="21"/>
      <c r="C65" s="21"/>
    </row>
    <row r="66" spans="2:3" ht="12.75">
      <c r="B66" s="69"/>
      <c r="C66" s="69"/>
    </row>
    <row r="67" spans="2:3" ht="12.75">
      <c r="B67" s="21"/>
      <c r="C67" s="21"/>
    </row>
    <row r="68" spans="2:3" ht="12.75">
      <c r="B68" s="21"/>
      <c r="C68" s="21"/>
    </row>
    <row r="69" spans="2:3" ht="12.75">
      <c r="B69" s="21"/>
      <c r="C69" s="21"/>
    </row>
    <row r="70" spans="2:3" ht="12.75">
      <c r="B70" s="20"/>
      <c r="C70" s="20"/>
    </row>
  </sheetData>
  <sheetProtection/>
  <mergeCells count="5">
    <mergeCell ref="A1:F1"/>
    <mergeCell ref="A2:A3"/>
    <mergeCell ref="B2:C2"/>
    <mergeCell ref="D2:E2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67.875" style="0" customWidth="1"/>
    <col min="2" max="3" width="9.75390625" style="0" customWidth="1"/>
  </cols>
  <sheetData>
    <row r="1" spans="1:3" ht="36.75" customHeight="1">
      <c r="A1" s="226" t="s">
        <v>115</v>
      </c>
      <c r="B1" s="226"/>
      <c r="C1" s="226"/>
    </row>
    <row r="2" spans="1:3" ht="12.75">
      <c r="A2" s="227" t="s">
        <v>116</v>
      </c>
      <c r="B2" s="227"/>
      <c r="C2" s="227"/>
    </row>
    <row r="3" spans="1:3" ht="12.75">
      <c r="A3" s="80"/>
      <c r="B3" s="81">
        <v>2017</v>
      </c>
      <c r="C3" s="81">
        <v>2018</v>
      </c>
    </row>
    <row r="4" spans="1:3" ht="12.75">
      <c r="A4" s="82" t="s">
        <v>117</v>
      </c>
      <c r="B4" s="83">
        <v>17818.7</v>
      </c>
      <c r="C4" s="83">
        <v>19790.3</v>
      </c>
    </row>
    <row r="5" spans="1:3" ht="12.75">
      <c r="A5" s="42" t="s">
        <v>118</v>
      </c>
      <c r="B5" s="20">
        <v>11864</v>
      </c>
      <c r="C5" s="20">
        <v>13037.9</v>
      </c>
    </row>
    <row r="6" spans="1:3" ht="22.5">
      <c r="A6" s="43" t="s">
        <v>119</v>
      </c>
      <c r="B6" s="20"/>
      <c r="C6" s="20"/>
    </row>
    <row r="7" spans="1:3" ht="12.75">
      <c r="A7" s="42" t="s">
        <v>83</v>
      </c>
      <c r="B7" s="20">
        <v>13.7</v>
      </c>
      <c r="C7" s="20">
        <v>82.2</v>
      </c>
    </row>
    <row r="8" spans="1:3" ht="12.75">
      <c r="A8" s="66" t="s">
        <v>120</v>
      </c>
      <c r="B8" s="21">
        <v>2.1</v>
      </c>
      <c r="C8" s="21">
        <v>3.2</v>
      </c>
    </row>
    <row r="9" spans="1:3" ht="12.75">
      <c r="A9" s="66" t="s">
        <v>121</v>
      </c>
      <c r="B9" s="21">
        <v>8.3</v>
      </c>
      <c r="C9" s="21">
        <v>5.1</v>
      </c>
    </row>
    <row r="10" spans="1:3" ht="12.75">
      <c r="A10" s="66" t="s">
        <v>122</v>
      </c>
      <c r="B10" s="21">
        <v>3.3</v>
      </c>
      <c r="C10" s="21">
        <v>73.9</v>
      </c>
    </row>
    <row r="11" spans="1:3" ht="12.75">
      <c r="A11" s="42" t="s">
        <v>123</v>
      </c>
      <c r="B11" s="20">
        <v>5941</v>
      </c>
      <c r="C11" s="20">
        <v>6670.2</v>
      </c>
    </row>
    <row r="12" spans="1:3" ht="22.5">
      <c r="A12" s="43" t="s">
        <v>124</v>
      </c>
      <c r="B12" s="20"/>
      <c r="C12" s="20"/>
    </row>
    <row r="13" spans="1:3" ht="12.75">
      <c r="A13" s="84" t="s">
        <v>94</v>
      </c>
      <c r="B13" s="83">
        <v>17614.499999999996</v>
      </c>
      <c r="C13" s="83">
        <v>19426.500000000004</v>
      </c>
    </row>
    <row r="14" spans="1:3" ht="24">
      <c r="A14" s="85" t="s">
        <v>95</v>
      </c>
      <c r="B14" s="5"/>
      <c r="C14" s="5"/>
    </row>
    <row r="15" spans="1:3" ht="12.75">
      <c r="A15" s="42" t="s">
        <v>125</v>
      </c>
      <c r="B15" s="20">
        <v>12242</v>
      </c>
      <c r="C15" s="20">
        <v>13684.736</v>
      </c>
    </row>
    <row r="16" spans="1:3" ht="12.75">
      <c r="A16" s="66" t="s">
        <v>126</v>
      </c>
      <c r="B16" s="21">
        <v>10611.3</v>
      </c>
      <c r="C16" s="21">
        <v>11859.591</v>
      </c>
    </row>
    <row r="17" spans="1:3" ht="12.75">
      <c r="A17" s="66" t="s">
        <v>127</v>
      </c>
      <c r="B17" s="21">
        <v>1614.1</v>
      </c>
      <c r="C17" s="21">
        <v>1801.979</v>
      </c>
    </row>
    <row r="18" spans="1:3" ht="12.75">
      <c r="A18" s="66" t="s">
        <v>128</v>
      </c>
      <c r="B18" s="21">
        <v>16.6</v>
      </c>
      <c r="C18" s="21">
        <v>23.167</v>
      </c>
    </row>
    <row r="19" spans="1:3" ht="22.5">
      <c r="A19" s="76" t="s">
        <v>129</v>
      </c>
      <c r="B19" s="86"/>
      <c r="C19" s="86"/>
    </row>
    <row r="20" spans="1:3" ht="12.75">
      <c r="A20" s="42" t="s">
        <v>130</v>
      </c>
      <c r="B20" s="20">
        <v>4938.6</v>
      </c>
      <c r="C20" s="20">
        <v>5424.394</v>
      </c>
    </row>
    <row r="21" spans="1:3" ht="12.75">
      <c r="A21" s="66" t="s">
        <v>126</v>
      </c>
      <c r="B21" s="21">
        <f>1311.4+1.1</f>
        <v>1312.5</v>
      </c>
      <c r="C21" s="21">
        <v>1402.428</v>
      </c>
    </row>
    <row r="22" spans="1:3" ht="12.75">
      <c r="A22" s="66" t="s">
        <v>127</v>
      </c>
      <c r="B22" s="21">
        <v>433.1</v>
      </c>
      <c r="C22" s="21">
        <v>454.971</v>
      </c>
    </row>
    <row r="23" spans="1:3" ht="12.75">
      <c r="A23" s="66" t="s">
        <v>131</v>
      </c>
      <c r="B23" s="21">
        <v>814.2</v>
      </c>
      <c r="C23" s="21">
        <v>789.185</v>
      </c>
    </row>
    <row r="24" spans="1:3" ht="12.75">
      <c r="A24" s="66" t="s">
        <v>132</v>
      </c>
      <c r="B24" s="21">
        <f>+B20-B21-B22-B23</f>
        <v>2378.8</v>
      </c>
      <c r="C24" s="21">
        <f>+C20-C21-C22-C23</f>
        <v>2777.8100000000004</v>
      </c>
    </row>
    <row r="25" spans="1:3" ht="22.5">
      <c r="A25" s="74" t="s">
        <v>133</v>
      </c>
      <c r="B25" s="21"/>
      <c r="C25" s="21"/>
    </row>
    <row r="26" spans="1:3" ht="12.75">
      <c r="A26" s="87" t="s">
        <v>134</v>
      </c>
      <c r="B26" s="34">
        <f>+B4-B13</f>
        <v>204.20000000000437</v>
      </c>
      <c r="C26" s="34">
        <f>+C4-C13</f>
        <v>363.79999999999563</v>
      </c>
    </row>
  </sheetData>
  <sheetProtection/>
  <mergeCells count="2">
    <mergeCell ref="A1:C1"/>
    <mergeCell ref="A2:C2"/>
  </mergeCells>
  <printOptions/>
  <pageMargins left="0.7" right="0.53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67.75390625" style="0" customWidth="1"/>
    <col min="2" max="3" width="9.75390625" style="0" customWidth="1"/>
  </cols>
  <sheetData>
    <row r="1" spans="1:3" ht="36.75" customHeight="1">
      <c r="A1" s="226" t="s">
        <v>386</v>
      </c>
      <c r="B1" s="226"/>
      <c r="C1" s="226"/>
    </row>
    <row r="2" spans="1:3" ht="12.75">
      <c r="A2" s="227" t="s">
        <v>116</v>
      </c>
      <c r="B2" s="227"/>
      <c r="C2" s="227"/>
    </row>
    <row r="3" spans="1:3" ht="12.75">
      <c r="A3" s="80"/>
      <c r="B3" s="81">
        <v>2017</v>
      </c>
      <c r="C3" s="81">
        <v>2018</v>
      </c>
    </row>
    <row r="4" spans="1:3" ht="12.75">
      <c r="A4" s="82" t="s">
        <v>117</v>
      </c>
      <c r="B4" s="83">
        <v>6256.6</v>
      </c>
      <c r="C4" s="83">
        <v>6877.400000000001</v>
      </c>
    </row>
    <row r="5" spans="1:3" ht="12.75">
      <c r="A5" s="42" t="s">
        <v>135</v>
      </c>
      <c r="B5" s="20">
        <v>3648.4</v>
      </c>
      <c r="C5" s="20">
        <v>4117.6</v>
      </c>
    </row>
    <row r="6" spans="1:3" ht="22.5">
      <c r="A6" s="89" t="s">
        <v>136</v>
      </c>
      <c r="B6" s="182"/>
      <c r="C6" s="21"/>
    </row>
    <row r="7" spans="1:3" ht="12.75">
      <c r="A7" s="42" t="s">
        <v>83</v>
      </c>
      <c r="B7" s="20">
        <v>15.2</v>
      </c>
      <c r="C7" s="20">
        <v>31.8</v>
      </c>
    </row>
    <row r="8" spans="1:3" ht="12.75">
      <c r="A8" s="56" t="s">
        <v>120</v>
      </c>
      <c r="B8" s="21">
        <v>4.2</v>
      </c>
      <c r="C8" s="21">
        <v>4.8</v>
      </c>
    </row>
    <row r="9" spans="1:3" ht="12.75">
      <c r="A9" s="56" t="s">
        <v>121</v>
      </c>
      <c r="B9" s="21">
        <v>3.2</v>
      </c>
      <c r="C9" s="21">
        <v>2</v>
      </c>
    </row>
    <row r="10" spans="1:3" ht="12.75">
      <c r="A10" s="56" t="s">
        <v>122</v>
      </c>
      <c r="B10" s="21">
        <v>7.8</v>
      </c>
      <c r="C10" s="21">
        <v>25</v>
      </c>
    </row>
    <row r="11" spans="1:3" ht="12.75">
      <c r="A11" s="42" t="s">
        <v>123</v>
      </c>
      <c r="B11" s="20">
        <v>2593</v>
      </c>
      <c r="C11" s="20">
        <v>2728</v>
      </c>
    </row>
    <row r="12" spans="1:3" ht="22.5">
      <c r="A12" s="43" t="s">
        <v>124</v>
      </c>
      <c r="B12" s="21"/>
      <c r="C12" s="21"/>
    </row>
    <row r="13" spans="1:3" ht="12.75">
      <c r="A13" s="84" t="s">
        <v>94</v>
      </c>
      <c r="B13" s="83">
        <v>6260.8</v>
      </c>
      <c r="C13" s="83">
        <v>6714.099999999999</v>
      </c>
    </row>
    <row r="14" spans="1:3" ht="24">
      <c r="A14" s="85" t="s">
        <v>95</v>
      </c>
      <c r="B14" s="21"/>
      <c r="C14" s="21"/>
    </row>
    <row r="15" spans="1:3" ht="12.75">
      <c r="A15" s="47" t="s">
        <v>137</v>
      </c>
      <c r="B15" s="21">
        <v>6260.8</v>
      </c>
      <c r="C15" s="21">
        <v>6714.1</v>
      </c>
    </row>
    <row r="16" spans="1:3" ht="12.75">
      <c r="A16" s="87" t="s">
        <v>134</v>
      </c>
      <c r="B16" s="34">
        <f>+B4-B13</f>
        <v>-4.199999999999818</v>
      </c>
      <c r="C16" s="34">
        <f>+C4-C13</f>
        <v>163.3000000000011</v>
      </c>
    </row>
    <row r="17" spans="1:3" ht="12.75">
      <c r="A17" s="90"/>
      <c r="B17" s="86"/>
      <c r="C17" s="21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27.625" style="0" customWidth="1"/>
    <col min="2" max="10" width="7.25390625" style="0" customWidth="1"/>
  </cols>
  <sheetData>
    <row r="1" spans="1:10" ht="36.75" customHeight="1">
      <c r="A1" s="221" t="s">
        <v>138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ht="12.75">
      <c r="A2" s="228" t="s">
        <v>139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ht="12.75">
      <c r="A3" s="91"/>
      <c r="B3" s="92">
        <v>2010</v>
      </c>
      <c r="C3" s="92">
        <v>2011</v>
      </c>
      <c r="D3" s="92">
        <v>2012</v>
      </c>
      <c r="E3" s="92">
        <v>2013</v>
      </c>
      <c r="F3" s="92">
        <v>2014</v>
      </c>
      <c r="G3" s="93">
        <v>2015</v>
      </c>
      <c r="H3" s="94">
        <v>2016</v>
      </c>
      <c r="I3" s="94">
        <v>2017</v>
      </c>
      <c r="J3" s="94">
        <v>2018</v>
      </c>
    </row>
    <row r="4" spans="1:10" ht="12.75">
      <c r="A4" s="95" t="s">
        <v>140</v>
      </c>
      <c r="B4" s="20">
        <v>10107.6</v>
      </c>
      <c r="C4" s="20">
        <v>10864.5</v>
      </c>
      <c r="D4" s="20">
        <v>13240.8</v>
      </c>
      <c r="E4" s="20">
        <v>17550.5</v>
      </c>
      <c r="F4" s="20">
        <v>17508.7</v>
      </c>
      <c r="G4" s="20">
        <v>15509.38</v>
      </c>
      <c r="H4" s="20">
        <v>17274.26</v>
      </c>
      <c r="I4" s="20">
        <v>19106.45</v>
      </c>
      <c r="J4" s="20">
        <v>21077.43</v>
      </c>
    </row>
    <row r="5" spans="1:10" ht="22.5" customHeight="1">
      <c r="A5" s="96" t="s">
        <v>141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2.75" customHeight="1">
      <c r="A6" s="97" t="s">
        <v>142</v>
      </c>
      <c r="B6" s="21">
        <v>5612.6</v>
      </c>
      <c r="C6" s="21">
        <v>6521.1</v>
      </c>
      <c r="D6" s="21">
        <v>7366.5</v>
      </c>
      <c r="E6" s="21">
        <v>9569.3</v>
      </c>
      <c r="F6" s="21">
        <v>9004.5</v>
      </c>
      <c r="G6" s="21">
        <v>8052.43</v>
      </c>
      <c r="H6" s="21">
        <v>10818.36</v>
      </c>
      <c r="I6" s="21">
        <v>15540.45</v>
      </c>
      <c r="J6" s="21">
        <v>18091.66</v>
      </c>
    </row>
    <row r="7" spans="1:10" ht="33.75">
      <c r="A7" s="96" t="s">
        <v>143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2.75">
      <c r="A8" s="98" t="s">
        <v>144</v>
      </c>
      <c r="B8" s="20">
        <v>15720.2</v>
      </c>
      <c r="C8" s="20">
        <v>17385.6</v>
      </c>
      <c r="D8" s="20">
        <v>20607.3</v>
      </c>
      <c r="E8" s="20">
        <v>27119.8</v>
      </c>
      <c r="F8" s="20">
        <v>26513.2</v>
      </c>
      <c r="G8" s="20">
        <v>23561.809999999998</v>
      </c>
      <c r="H8" s="20">
        <f>+H4+H6</f>
        <v>28092.62</v>
      </c>
      <c r="I8" s="20">
        <f>+I4+I6</f>
        <v>34646.9</v>
      </c>
      <c r="J8" s="20">
        <f>+J4+J6</f>
        <v>39169.09</v>
      </c>
    </row>
    <row r="9" spans="1:10" ht="22.5">
      <c r="A9" s="96" t="s">
        <v>145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2.75" customHeight="1">
      <c r="A10" s="97" t="s">
        <v>146</v>
      </c>
      <c r="B10" s="21">
        <v>9049.2</v>
      </c>
      <c r="C10" s="21">
        <v>10879.3</v>
      </c>
      <c r="D10" s="21">
        <v>14307.2</v>
      </c>
      <c r="E10" s="21">
        <v>17997.4</v>
      </c>
      <c r="F10" s="21">
        <v>16706.76</v>
      </c>
      <c r="G10" s="21">
        <v>15698.98</v>
      </c>
      <c r="H10" s="21">
        <v>18334.95</v>
      </c>
      <c r="I10" s="21">
        <v>18396.25</v>
      </c>
      <c r="J10" s="21">
        <v>19180.68</v>
      </c>
    </row>
    <row r="11" spans="1:10" ht="33.75">
      <c r="A11" s="96" t="s">
        <v>147</v>
      </c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12.75">
      <c r="A12" s="97" t="s">
        <v>148</v>
      </c>
      <c r="B12" s="21">
        <v>1.3</v>
      </c>
      <c r="C12" s="21">
        <v>0.5</v>
      </c>
      <c r="D12" s="21">
        <v>0.1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</row>
    <row r="13" spans="1:10" ht="22.5">
      <c r="A13" s="96" t="s">
        <v>149</v>
      </c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2.75">
      <c r="A14" s="98" t="s">
        <v>150</v>
      </c>
      <c r="B14" s="20">
        <v>24770.7</v>
      </c>
      <c r="C14" s="20">
        <v>28265.4</v>
      </c>
      <c r="D14" s="20">
        <v>34914.6</v>
      </c>
      <c r="E14" s="20">
        <v>45117.1</v>
      </c>
      <c r="F14" s="20">
        <v>43219.96</v>
      </c>
      <c r="G14" s="20">
        <v>39260.78999999999</v>
      </c>
      <c r="H14" s="20">
        <f>+H8+H10</f>
        <v>46427.57</v>
      </c>
      <c r="I14" s="20">
        <f>+I8+I10</f>
        <v>53043.15</v>
      </c>
      <c r="J14" s="20">
        <f>+J8+J10</f>
        <v>58349.77</v>
      </c>
    </row>
    <row r="15" spans="1:10" ht="22.5">
      <c r="A15" s="96" t="s">
        <v>151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2.75">
      <c r="A16" s="97" t="s">
        <v>152</v>
      </c>
      <c r="B16" s="21">
        <v>12280.5</v>
      </c>
      <c r="C16" s="21">
        <v>12711.7</v>
      </c>
      <c r="D16" s="21">
        <v>14598.6</v>
      </c>
      <c r="E16" s="21">
        <v>17514.4</v>
      </c>
      <c r="F16" s="21">
        <v>22753</v>
      </c>
      <c r="G16" s="21">
        <v>24744.62</v>
      </c>
      <c r="H16" s="21">
        <v>24080.26</v>
      </c>
      <c r="I16" s="21">
        <v>24066.6</v>
      </c>
      <c r="J16" s="21">
        <v>24844.24</v>
      </c>
    </row>
    <row r="17" spans="1:10" ht="22.5">
      <c r="A17" s="96" t="s">
        <v>153</v>
      </c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12.75">
      <c r="A18" s="98" t="s">
        <v>154</v>
      </c>
      <c r="B18" s="20">
        <v>37051.2</v>
      </c>
      <c r="C18" s="20">
        <v>40977.1</v>
      </c>
      <c r="D18" s="20">
        <v>49513.2</v>
      </c>
      <c r="E18" s="20">
        <v>62631.5</v>
      </c>
      <c r="F18" s="20">
        <v>65972.95999999999</v>
      </c>
      <c r="G18" s="20">
        <f>+G14+G16</f>
        <v>64005.40999999999</v>
      </c>
      <c r="H18" s="20">
        <f>+H14+H16</f>
        <v>70507.83</v>
      </c>
      <c r="I18" s="20">
        <f>+I14+I16</f>
        <v>77109.75</v>
      </c>
      <c r="J18" s="20">
        <f>+J14+J16</f>
        <v>83194.01</v>
      </c>
    </row>
    <row r="19" spans="1:10" ht="22.5">
      <c r="A19" s="99" t="s">
        <v>155</v>
      </c>
      <c r="B19" s="100"/>
      <c r="C19" s="100"/>
      <c r="D19" s="100"/>
      <c r="E19" s="100"/>
      <c r="F19" s="100"/>
      <c r="G19" s="101"/>
      <c r="H19" s="101"/>
      <c r="I19" s="102"/>
      <c r="J19" s="88"/>
    </row>
  </sheetData>
  <sheetProtection/>
  <mergeCells count="2">
    <mergeCell ref="A1:J1"/>
    <mergeCell ref="A2:J2"/>
  </mergeCells>
  <printOptions/>
  <pageMargins left="0.7" right="0.26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pane xSplit="1" ySplit="3" topLeftCell="B4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9.00390625" defaultRowHeight="12.75"/>
  <cols>
    <col min="1" max="1" width="39.875" style="0" customWidth="1"/>
    <col min="2" max="4" width="6.875" style="0" customWidth="1"/>
    <col min="5" max="5" width="6.125" style="0" customWidth="1"/>
    <col min="6" max="6" width="6.25390625" style="0" customWidth="1"/>
    <col min="7" max="7" width="5.75390625" style="0" customWidth="1"/>
    <col min="8" max="8" width="6.25390625" style="0" customWidth="1"/>
    <col min="9" max="9" width="6.625" style="0" customWidth="1"/>
    <col min="10" max="10" width="6.375" style="0" customWidth="1"/>
  </cols>
  <sheetData>
    <row r="1" spans="1:10" ht="36.75" customHeight="1">
      <c r="A1" s="221" t="s">
        <v>156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ht="12.75">
      <c r="A2" s="229" t="s">
        <v>157</v>
      </c>
      <c r="B2" s="229"/>
      <c r="C2" s="229"/>
      <c r="D2" s="229"/>
      <c r="E2" s="229"/>
      <c r="F2" s="229"/>
      <c r="G2" s="229"/>
      <c r="H2" s="229"/>
      <c r="I2" s="229"/>
      <c r="J2" s="229"/>
    </row>
    <row r="3" spans="1:10" ht="12.75">
      <c r="A3" s="106"/>
      <c r="B3" s="63">
        <v>2010</v>
      </c>
      <c r="C3" s="63">
        <v>2011</v>
      </c>
      <c r="D3" s="63">
        <v>2012</v>
      </c>
      <c r="E3" s="63">
        <v>2013</v>
      </c>
      <c r="F3" s="63">
        <v>2014</v>
      </c>
      <c r="G3" s="106">
        <v>2015</v>
      </c>
      <c r="H3" s="81">
        <v>2016</v>
      </c>
      <c r="I3" s="81">
        <v>2017</v>
      </c>
      <c r="J3" s="81">
        <v>2018</v>
      </c>
    </row>
    <row r="4" spans="1:10" ht="12.75">
      <c r="A4" s="41" t="s">
        <v>158</v>
      </c>
      <c r="B4" s="107">
        <v>62418.2</v>
      </c>
      <c r="C4" s="107">
        <v>70648.5</v>
      </c>
      <c r="D4" s="107">
        <v>73811.5</v>
      </c>
      <c r="E4" s="107">
        <f>SUM(E6:E16)</f>
        <v>81409.9</v>
      </c>
      <c r="F4" s="107">
        <f>SUM(F6:F16)</f>
        <v>93900.48379999999</v>
      </c>
      <c r="G4" s="107">
        <f>SUM(G6:G16)</f>
        <v>98905.22480099999</v>
      </c>
      <c r="H4" s="107">
        <f>SUM(H6:H16)</f>
        <v>99700.607374</v>
      </c>
      <c r="I4" s="107">
        <f>SUM(I6:I16)</f>
        <v>108884.329736</v>
      </c>
      <c r="J4" s="107">
        <f>SUM(J6:J16)</f>
        <v>113009.97766099998</v>
      </c>
    </row>
    <row r="5" spans="1:10" ht="22.5">
      <c r="A5" s="75" t="s">
        <v>159</v>
      </c>
      <c r="B5" s="107"/>
      <c r="C5" s="107"/>
      <c r="D5" s="107"/>
      <c r="E5" s="108"/>
      <c r="F5" s="108"/>
      <c r="G5" s="108"/>
      <c r="H5" s="5"/>
      <c r="I5" s="5"/>
      <c r="J5" s="5"/>
    </row>
    <row r="6" spans="1:10" ht="22.5">
      <c r="A6" s="109" t="s">
        <v>160</v>
      </c>
      <c r="B6" s="110">
        <v>34382.3</v>
      </c>
      <c r="C6" s="110">
        <v>38622.4</v>
      </c>
      <c r="D6" s="110">
        <v>41637.3</v>
      </c>
      <c r="E6" s="110">
        <v>46042.6</v>
      </c>
      <c r="F6" s="110">
        <v>49612.5776</v>
      </c>
      <c r="G6" s="110">
        <v>53075.815202</v>
      </c>
      <c r="H6" s="110">
        <v>57798.806098</v>
      </c>
      <c r="I6" s="110">
        <v>64385.711395</v>
      </c>
      <c r="J6" s="110">
        <v>67741.924393</v>
      </c>
    </row>
    <row r="7" spans="1:10" ht="34.5" customHeight="1">
      <c r="A7" s="43" t="s">
        <v>161</v>
      </c>
      <c r="B7" s="108"/>
      <c r="C7" s="108"/>
      <c r="D7" s="108"/>
      <c r="E7" s="108"/>
      <c r="F7" s="108"/>
      <c r="G7" s="108"/>
      <c r="H7" s="108"/>
      <c r="I7" s="108"/>
      <c r="J7" s="108"/>
    </row>
    <row r="8" spans="1:10" ht="12.75">
      <c r="A8" s="109" t="s">
        <v>162</v>
      </c>
      <c r="B8" s="110">
        <v>2259.6</v>
      </c>
      <c r="C8" s="110">
        <v>3906.9</v>
      </c>
      <c r="D8" s="110">
        <v>4713.2</v>
      </c>
      <c r="E8" s="110">
        <v>4821.4</v>
      </c>
      <c r="F8" s="110">
        <v>4667.3468</v>
      </c>
      <c r="G8" s="110">
        <v>4823.42754</v>
      </c>
      <c r="H8" s="110">
        <v>4794.246098</v>
      </c>
      <c r="I8" s="110">
        <v>5494.246487</v>
      </c>
      <c r="J8" s="110">
        <v>4174.73223</v>
      </c>
    </row>
    <row r="9" spans="1:10" ht="33.75">
      <c r="A9" s="43" t="s">
        <v>163</v>
      </c>
      <c r="B9" s="110"/>
      <c r="C9" s="110"/>
      <c r="D9" s="110"/>
      <c r="E9" s="110"/>
      <c r="F9" s="110"/>
      <c r="G9" s="110"/>
      <c r="H9" s="111"/>
      <c r="I9" s="110"/>
      <c r="J9" s="110"/>
    </row>
    <row r="10" spans="1:10" ht="22.5">
      <c r="A10" s="109" t="s">
        <v>164</v>
      </c>
      <c r="B10" s="110">
        <v>1424.9</v>
      </c>
      <c r="C10" s="110">
        <v>1647.9</v>
      </c>
      <c r="D10" s="110">
        <v>1894.4</v>
      </c>
      <c r="E10" s="110">
        <v>2224.9</v>
      </c>
      <c r="F10" s="110">
        <v>2371.1823</v>
      </c>
      <c r="G10" s="110">
        <v>2161.193981</v>
      </c>
      <c r="H10" s="110">
        <v>1556.06877</v>
      </c>
      <c r="I10" s="110">
        <v>1362.06154</v>
      </c>
      <c r="J10" s="110">
        <v>1386.390537</v>
      </c>
    </row>
    <row r="11" spans="1:10" ht="33.75">
      <c r="A11" s="43" t="s">
        <v>165</v>
      </c>
      <c r="B11" s="110"/>
      <c r="C11" s="110"/>
      <c r="D11" s="110"/>
      <c r="E11" s="110"/>
      <c r="F11" s="110"/>
      <c r="G11" s="110"/>
      <c r="H11" s="110"/>
      <c r="I11" s="110"/>
      <c r="J11" s="110"/>
    </row>
    <row r="12" spans="1:10" ht="12.75">
      <c r="A12" s="109" t="s">
        <v>166</v>
      </c>
      <c r="B12" s="110">
        <v>4444.9</v>
      </c>
      <c r="C12" s="110">
        <v>4961.7</v>
      </c>
      <c r="D12" s="110">
        <v>4803.6</v>
      </c>
      <c r="E12" s="110">
        <v>5283.5</v>
      </c>
      <c r="F12" s="110">
        <v>9351.1</v>
      </c>
      <c r="G12" s="110">
        <v>8802.094229</v>
      </c>
      <c r="H12" s="110">
        <v>6027.93224</v>
      </c>
      <c r="I12" s="110">
        <v>6345.664304</v>
      </c>
      <c r="J12" s="110">
        <v>5961.04264</v>
      </c>
    </row>
    <row r="13" spans="1:10" ht="33.75">
      <c r="A13" s="43" t="s">
        <v>167</v>
      </c>
      <c r="B13" s="110"/>
      <c r="C13" s="110"/>
      <c r="D13" s="110"/>
      <c r="E13" s="110"/>
      <c r="F13" s="110"/>
      <c r="G13" s="110"/>
      <c r="H13" s="110"/>
      <c r="I13" s="110"/>
      <c r="J13" s="110"/>
    </row>
    <row r="14" spans="1:10" ht="12.75">
      <c r="A14" s="109" t="s">
        <v>168</v>
      </c>
      <c r="B14" s="110">
        <v>1320.9</v>
      </c>
      <c r="C14" s="110">
        <v>1522.5</v>
      </c>
      <c r="D14" s="110">
        <v>2093.6</v>
      </c>
      <c r="E14" s="110">
        <v>2586.4</v>
      </c>
      <c r="F14" s="110">
        <v>2399.5771</v>
      </c>
      <c r="G14" s="110">
        <v>1924.693849</v>
      </c>
      <c r="H14" s="110">
        <v>2014.281294</v>
      </c>
      <c r="I14" s="110">
        <v>2600.479714</v>
      </c>
      <c r="J14" s="110">
        <v>2546.005327</v>
      </c>
    </row>
    <row r="15" spans="1:10" ht="22.5">
      <c r="A15" s="43" t="s">
        <v>169</v>
      </c>
      <c r="B15" s="110"/>
      <c r="C15" s="110"/>
      <c r="D15" s="110"/>
      <c r="E15" s="110"/>
      <c r="F15" s="110"/>
      <c r="G15" s="110"/>
      <c r="H15" s="110"/>
      <c r="I15" s="110"/>
      <c r="J15" s="110"/>
    </row>
    <row r="16" spans="1:10" ht="12.75">
      <c r="A16" s="109" t="s">
        <v>170</v>
      </c>
      <c r="B16" s="110">
        <v>18585.6</v>
      </c>
      <c r="C16" s="110">
        <v>19987.1</v>
      </c>
      <c r="D16" s="110">
        <v>18699.4</v>
      </c>
      <c r="E16" s="110">
        <v>20451.1</v>
      </c>
      <c r="F16" s="110">
        <v>25498.7</v>
      </c>
      <c r="G16" s="110">
        <v>28118</v>
      </c>
      <c r="H16" s="110">
        <v>27509.272874</v>
      </c>
      <c r="I16" s="110">
        <v>28696.166296</v>
      </c>
      <c r="J16" s="110">
        <v>31199.882533999997</v>
      </c>
    </row>
    <row r="17" spans="1:10" ht="22.5">
      <c r="A17" s="43" t="s">
        <v>171</v>
      </c>
      <c r="B17" s="110"/>
      <c r="C17" s="110"/>
      <c r="D17" s="110"/>
      <c r="E17" s="108"/>
      <c r="F17" s="108"/>
      <c r="G17" s="108"/>
      <c r="H17" s="5"/>
      <c r="I17" s="5"/>
      <c r="J17" s="5"/>
    </row>
    <row r="18" spans="1:10" ht="12.75">
      <c r="A18" s="59" t="s">
        <v>172</v>
      </c>
      <c r="B18" s="107">
        <v>62707.8</v>
      </c>
      <c r="C18" s="107">
        <v>71332.7</v>
      </c>
      <c r="D18" s="107">
        <v>77212.5</v>
      </c>
      <c r="E18" s="107">
        <f>SUM(E20:E26)</f>
        <v>86322.7</v>
      </c>
      <c r="F18" s="107">
        <f>SUM(F20:F26)</f>
        <v>92932.2697</v>
      </c>
      <c r="G18" s="107">
        <f>SUM(G20:G26)</f>
        <v>96557.064148</v>
      </c>
      <c r="H18" s="107">
        <f>SUM(H20:H26)</f>
        <v>101453.310757</v>
      </c>
      <c r="I18" s="107">
        <f>SUM(I20:I26)</f>
        <v>110716.633788</v>
      </c>
      <c r="J18" s="107">
        <f>SUM(J20:J26)</f>
        <v>114984.566263</v>
      </c>
    </row>
    <row r="19" spans="1:10" ht="22.5">
      <c r="A19" s="75" t="s">
        <v>173</v>
      </c>
      <c r="B19" s="107"/>
      <c r="C19" s="107"/>
      <c r="D19" s="107"/>
      <c r="E19" s="108"/>
      <c r="F19" s="108"/>
      <c r="G19" s="108"/>
      <c r="H19" s="5"/>
      <c r="I19" s="5"/>
      <c r="J19" s="5"/>
    </row>
    <row r="20" spans="1:10" ht="22.5">
      <c r="A20" s="109" t="s">
        <v>174</v>
      </c>
      <c r="B20" s="110">
        <v>9558.7</v>
      </c>
      <c r="C20" s="110">
        <v>9949.7</v>
      </c>
      <c r="D20" s="110">
        <v>10569.6</v>
      </c>
      <c r="E20" s="110">
        <v>10707.2</v>
      </c>
      <c r="F20" s="110">
        <v>11281.7271</v>
      </c>
      <c r="G20" s="110">
        <v>12902</v>
      </c>
      <c r="H20" s="110">
        <v>12817.223343</v>
      </c>
      <c r="I20" s="110">
        <v>13032.40754</v>
      </c>
      <c r="J20" s="110">
        <v>13018.917332</v>
      </c>
    </row>
    <row r="21" spans="1:10" ht="56.25">
      <c r="A21" s="43" t="s">
        <v>175</v>
      </c>
      <c r="B21" s="112"/>
      <c r="C21" s="112"/>
      <c r="D21" s="112"/>
      <c r="E21" s="112"/>
      <c r="F21" s="112"/>
      <c r="G21" s="112"/>
      <c r="H21" s="110"/>
      <c r="I21" s="110"/>
      <c r="J21" s="110"/>
    </row>
    <row r="22" spans="1:10" ht="12.75">
      <c r="A22" s="109" t="s">
        <v>176</v>
      </c>
      <c r="B22" s="110">
        <v>2381.8</v>
      </c>
      <c r="C22" s="110">
        <v>2881.2</v>
      </c>
      <c r="D22" s="110">
        <v>3437.8</v>
      </c>
      <c r="E22" s="110">
        <v>3394.8</v>
      </c>
      <c r="F22" s="110">
        <v>4277.9504</v>
      </c>
      <c r="G22" s="110">
        <v>5001.089489</v>
      </c>
      <c r="H22" s="110">
        <v>3245.615393</v>
      </c>
      <c r="I22" s="110">
        <v>3382.84806</v>
      </c>
      <c r="J22" s="110">
        <v>2733.53213</v>
      </c>
    </row>
    <row r="23" spans="1:10" ht="22.5">
      <c r="A23" s="43" t="s">
        <v>177</v>
      </c>
      <c r="B23" s="110"/>
      <c r="C23" s="110"/>
      <c r="D23" s="110"/>
      <c r="E23" s="110"/>
      <c r="F23" s="110"/>
      <c r="G23" s="110"/>
      <c r="H23" s="110"/>
      <c r="I23" s="110"/>
      <c r="J23" s="110"/>
    </row>
    <row r="24" spans="1:10" ht="22.5">
      <c r="A24" s="109" t="s">
        <v>178</v>
      </c>
      <c r="B24" s="110">
        <v>27941</v>
      </c>
      <c r="C24" s="110">
        <v>32116.9</v>
      </c>
      <c r="D24" s="110">
        <v>35107.9</v>
      </c>
      <c r="E24" s="110">
        <v>39145.5</v>
      </c>
      <c r="F24" s="110">
        <v>35183.8176</v>
      </c>
      <c r="G24" s="110">
        <v>35729.974659</v>
      </c>
      <c r="H24" s="110">
        <v>39163.373741</v>
      </c>
      <c r="I24" s="110">
        <v>39489.04531</v>
      </c>
      <c r="J24" s="110">
        <v>37970.911832</v>
      </c>
    </row>
    <row r="25" spans="1:10" ht="44.25" customHeight="1">
      <c r="A25" s="43" t="s">
        <v>179</v>
      </c>
      <c r="B25" s="108"/>
      <c r="C25" s="108"/>
      <c r="D25" s="108"/>
      <c r="E25" s="108"/>
      <c r="F25" s="108"/>
      <c r="G25" s="108"/>
      <c r="H25" s="110"/>
      <c r="I25" s="110"/>
      <c r="J25" s="110"/>
    </row>
    <row r="26" spans="1:10" ht="12.75">
      <c r="A26" s="109" t="s">
        <v>180</v>
      </c>
      <c r="B26" s="110">
        <v>22826.3</v>
      </c>
      <c r="C26" s="110">
        <v>26384.9</v>
      </c>
      <c r="D26" s="110">
        <v>28097.2</v>
      </c>
      <c r="E26" s="110">
        <v>33075.2</v>
      </c>
      <c r="F26" s="110">
        <v>42188.774600000004</v>
      </c>
      <c r="G26" s="110">
        <f>43750-826</f>
        <v>42924</v>
      </c>
      <c r="H26" s="110">
        <v>46227.09828</v>
      </c>
      <c r="I26" s="110">
        <v>54812.332878</v>
      </c>
      <c r="J26" s="110">
        <v>61261.204969</v>
      </c>
    </row>
    <row r="27" spans="1:10" ht="22.5">
      <c r="A27" s="113" t="s">
        <v>181</v>
      </c>
      <c r="B27" s="114"/>
      <c r="C27" s="114"/>
      <c r="D27" s="114"/>
      <c r="E27" s="114"/>
      <c r="F27" s="114"/>
      <c r="G27" s="114"/>
      <c r="H27" s="114"/>
      <c r="I27" s="115"/>
      <c r="J27" s="88"/>
    </row>
  </sheetData>
  <sheetProtection/>
  <mergeCells count="2">
    <mergeCell ref="A1:J1"/>
    <mergeCell ref="A2:J2"/>
  </mergeCells>
  <printOptions/>
  <pageMargins left="0.43" right="0.2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33.375" style="0" customWidth="1"/>
    <col min="2" max="10" width="6.375" style="0" customWidth="1"/>
    <col min="11" max="11" width="5.75390625" style="0" customWidth="1"/>
  </cols>
  <sheetData>
    <row r="1" spans="1:11" ht="36.75" customHeight="1">
      <c r="A1" s="221" t="s">
        <v>182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5">
      <c r="A2" s="229" t="s">
        <v>183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106"/>
      <c r="B3" s="63">
        <v>2009</v>
      </c>
      <c r="C3" s="63">
        <v>2010</v>
      </c>
      <c r="D3" s="63">
        <v>2011</v>
      </c>
      <c r="E3" s="63">
        <v>2012</v>
      </c>
      <c r="F3" s="63">
        <v>2013</v>
      </c>
      <c r="G3" s="63">
        <v>2014</v>
      </c>
      <c r="H3" s="106">
        <v>2015</v>
      </c>
      <c r="I3" s="81">
        <v>2016</v>
      </c>
      <c r="J3" s="81">
        <v>2017</v>
      </c>
      <c r="K3" s="81">
        <v>2018</v>
      </c>
    </row>
    <row r="4" spans="1:11" ht="12.75">
      <c r="A4" s="41" t="s">
        <v>184</v>
      </c>
      <c r="B4" s="107">
        <v>23884</v>
      </c>
      <c r="C4" s="107">
        <v>26915.5</v>
      </c>
      <c r="D4" s="107">
        <v>30962.9</v>
      </c>
      <c r="E4" s="107">
        <v>35948.3</v>
      </c>
      <c r="F4" s="107">
        <f aca="true" t="shared" si="0" ref="F4:K4">SUM(F6:F8)</f>
        <v>42632.7</v>
      </c>
      <c r="G4" s="107">
        <f t="shared" si="0"/>
        <v>41273</v>
      </c>
      <c r="H4" s="107">
        <f t="shared" si="0"/>
        <v>42720.9010895215</v>
      </c>
      <c r="I4" s="107">
        <f t="shared" si="0"/>
        <v>39455.190614445906</v>
      </c>
      <c r="J4" s="107">
        <f t="shared" si="0"/>
        <v>38100.82</v>
      </c>
      <c r="K4" s="107">
        <f t="shared" si="0"/>
        <v>39656.167533</v>
      </c>
    </row>
    <row r="5" spans="1:11" ht="22.5">
      <c r="A5" s="75" t="s">
        <v>185</v>
      </c>
      <c r="B5" s="107"/>
      <c r="C5" s="107"/>
      <c r="D5" s="107"/>
      <c r="E5" s="107"/>
      <c r="F5" s="108"/>
      <c r="G5" s="108"/>
      <c r="H5" s="108"/>
      <c r="I5" s="108"/>
      <c r="J5" s="110"/>
      <c r="K5" s="110"/>
    </row>
    <row r="6" spans="1:11" ht="12.75">
      <c r="A6" s="109" t="s">
        <v>186</v>
      </c>
      <c r="B6" s="110">
        <v>5365</v>
      </c>
      <c r="C6" s="110">
        <v>3929.8</v>
      </c>
      <c r="D6" s="110">
        <v>3833.9</v>
      </c>
      <c r="E6" s="110">
        <v>4291.9</v>
      </c>
      <c r="F6" s="110">
        <v>5257.7</v>
      </c>
      <c r="G6" s="110">
        <v>3409.4</v>
      </c>
      <c r="H6" s="110">
        <v>3149.3702899232</v>
      </c>
      <c r="I6" s="110">
        <v>2759.3131719366</v>
      </c>
      <c r="J6" s="110">
        <v>2480.3031530999997</v>
      </c>
      <c r="K6" s="110">
        <v>2345.708668</v>
      </c>
    </row>
    <row r="7" spans="1:11" ht="22.5">
      <c r="A7" s="43" t="s">
        <v>187</v>
      </c>
      <c r="B7" s="110"/>
      <c r="C7" s="110"/>
      <c r="D7" s="110"/>
      <c r="E7" s="110"/>
      <c r="F7" s="110"/>
      <c r="G7" s="110"/>
      <c r="H7" s="110"/>
      <c r="I7" s="5"/>
      <c r="J7" s="5"/>
      <c r="K7" s="5"/>
    </row>
    <row r="8" spans="1:11" ht="12.75">
      <c r="A8" s="109" t="s">
        <v>188</v>
      </c>
      <c r="B8" s="110">
        <v>18519.4</v>
      </c>
      <c r="C8" s="110">
        <v>22985.7</v>
      </c>
      <c r="D8" s="110">
        <v>27129</v>
      </c>
      <c r="E8" s="110">
        <v>31656.4</v>
      </c>
      <c r="F8" s="110">
        <v>37375</v>
      </c>
      <c r="G8" s="110">
        <v>37863.6</v>
      </c>
      <c r="H8" s="110">
        <v>39571.5307995983</v>
      </c>
      <c r="I8" s="110">
        <v>36695.87744250931</v>
      </c>
      <c r="J8" s="110">
        <v>35620.5168469</v>
      </c>
      <c r="K8" s="110">
        <v>37310.458865</v>
      </c>
    </row>
    <row r="9" spans="1:11" ht="22.5">
      <c r="A9" s="43" t="s">
        <v>189</v>
      </c>
      <c r="B9" s="110"/>
      <c r="C9" s="110"/>
      <c r="D9" s="110"/>
      <c r="E9" s="110"/>
      <c r="F9" s="110"/>
      <c r="G9" s="110"/>
      <c r="H9" s="108"/>
      <c r="I9" s="108"/>
      <c r="J9" s="110"/>
      <c r="K9" s="110"/>
    </row>
    <row r="10" spans="1:11" ht="22.5">
      <c r="A10" s="59" t="s">
        <v>190</v>
      </c>
      <c r="B10" s="107">
        <v>16610</v>
      </c>
      <c r="C10" s="107">
        <v>18464.9</v>
      </c>
      <c r="D10" s="107">
        <v>21277.1</v>
      </c>
      <c r="E10" s="107">
        <v>25257.3</v>
      </c>
      <c r="F10" s="107">
        <f aca="true" t="shared" si="1" ref="F10:K10">SUM(F12:F14)</f>
        <v>31053.53</v>
      </c>
      <c r="G10" s="107">
        <f t="shared" si="1"/>
        <v>33986.9</v>
      </c>
      <c r="H10" s="107">
        <f t="shared" si="1"/>
        <v>34874.869999999995</v>
      </c>
      <c r="I10" s="107">
        <f t="shared" si="1"/>
        <v>36772.2</v>
      </c>
      <c r="J10" s="107">
        <f t="shared" si="1"/>
        <v>38629.84</v>
      </c>
      <c r="K10" s="107">
        <f t="shared" si="1"/>
        <v>41454.804523</v>
      </c>
    </row>
    <row r="11" spans="1:11" ht="22.5" customHeight="1">
      <c r="A11" s="75" t="s">
        <v>191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</row>
    <row r="12" spans="1:11" ht="12.75">
      <c r="A12" s="109" t="s">
        <v>192</v>
      </c>
      <c r="B12" s="110">
        <v>7720</v>
      </c>
      <c r="C12" s="110">
        <v>9000.5</v>
      </c>
      <c r="D12" s="110">
        <v>11451.3</v>
      </c>
      <c r="E12" s="110">
        <v>14168.2</v>
      </c>
      <c r="F12" s="110">
        <v>17965.989999999998</v>
      </c>
      <c r="G12" s="110">
        <v>17165.82</v>
      </c>
      <c r="H12" s="110">
        <v>16963.5</v>
      </c>
      <c r="I12" s="110">
        <v>20092.41</v>
      </c>
      <c r="J12" s="110">
        <v>21425.13</v>
      </c>
      <c r="K12" s="110">
        <v>23742.842898</v>
      </c>
    </row>
    <row r="13" spans="1:11" ht="22.5">
      <c r="A13" s="43" t="s">
        <v>193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</row>
    <row r="14" spans="1:11" ht="12.75">
      <c r="A14" s="109" t="s">
        <v>194</v>
      </c>
      <c r="B14" s="110">
        <v>8890</v>
      </c>
      <c r="C14" s="110">
        <v>9464.4</v>
      </c>
      <c r="D14" s="110">
        <v>9825.8</v>
      </c>
      <c r="E14" s="110">
        <v>11089.1</v>
      </c>
      <c r="F14" s="110">
        <v>13087.539999999999</v>
      </c>
      <c r="G14" s="110">
        <v>16821.08</v>
      </c>
      <c r="H14" s="110">
        <v>17911.37</v>
      </c>
      <c r="I14" s="110">
        <v>16679.79</v>
      </c>
      <c r="J14" s="110">
        <v>17204.71</v>
      </c>
      <c r="K14" s="110">
        <v>17711.961625</v>
      </c>
    </row>
    <row r="15" spans="1:11" ht="22.5">
      <c r="A15" s="113" t="s">
        <v>195</v>
      </c>
      <c r="B15" s="116"/>
      <c r="C15" s="116"/>
      <c r="D15" s="116"/>
      <c r="E15" s="116"/>
      <c r="F15" s="117"/>
      <c r="G15" s="117"/>
      <c r="H15" s="117"/>
      <c r="I15" s="117"/>
      <c r="J15" s="115"/>
      <c r="K15" s="115"/>
    </row>
  </sheetData>
  <sheetProtection/>
  <mergeCells count="2">
    <mergeCell ref="A1:K1"/>
    <mergeCell ref="A2:K2"/>
  </mergeCells>
  <printOptions/>
  <pageMargins left="0.58" right="0.2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33.625" style="0" customWidth="1"/>
    <col min="2" max="7" width="10.625" style="0" customWidth="1"/>
  </cols>
  <sheetData>
    <row r="1" spans="1:7" ht="36.75" customHeight="1">
      <c r="A1" s="221" t="s">
        <v>196</v>
      </c>
      <c r="B1" s="222"/>
      <c r="C1" s="222"/>
      <c r="D1" s="222"/>
      <c r="E1" s="222"/>
      <c r="F1" s="222"/>
      <c r="G1" s="222"/>
    </row>
    <row r="2" spans="1:7" ht="69.75" customHeight="1">
      <c r="A2" s="223"/>
      <c r="B2" s="231" t="s">
        <v>197</v>
      </c>
      <c r="C2" s="232"/>
      <c r="D2" s="233" t="s">
        <v>198</v>
      </c>
      <c r="E2" s="232"/>
      <c r="F2" s="233" t="s">
        <v>199</v>
      </c>
      <c r="G2" s="233"/>
    </row>
    <row r="3" spans="1:7" ht="12.75">
      <c r="A3" s="230"/>
      <c r="B3" s="104">
        <v>2017</v>
      </c>
      <c r="C3" s="81">
        <v>2018</v>
      </c>
      <c r="D3" s="104">
        <v>2017</v>
      </c>
      <c r="E3" s="81">
        <v>2018</v>
      </c>
      <c r="F3" s="104">
        <v>2017</v>
      </c>
      <c r="G3" s="81">
        <v>2018</v>
      </c>
    </row>
    <row r="4" spans="1:7" ht="12.75">
      <c r="A4" s="41" t="s">
        <v>200</v>
      </c>
      <c r="B4" s="118">
        <v>54313</v>
      </c>
      <c r="C4" s="118">
        <v>56463</v>
      </c>
      <c r="D4" s="118">
        <v>25741</v>
      </c>
      <c r="E4" s="118">
        <v>27143</v>
      </c>
      <c r="F4" s="118">
        <v>25850</v>
      </c>
      <c r="G4" s="118">
        <v>24624</v>
      </c>
    </row>
    <row r="5" spans="1:7" ht="12.75">
      <c r="A5" s="109" t="s">
        <v>202</v>
      </c>
      <c r="B5" s="119">
        <v>3847</v>
      </c>
      <c r="C5" s="119">
        <v>4210</v>
      </c>
      <c r="D5" s="119">
        <v>2488</v>
      </c>
      <c r="E5" s="119">
        <v>2533</v>
      </c>
      <c r="F5" s="119">
        <v>1226</v>
      </c>
      <c r="G5" s="119">
        <v>1494</v>
      </c>
    </row>
    <row r="6" spans="1:7" ht="22.5">
      <c r="A6" s="43" t="s">
        <v>203</v>
      </c>
      <c r="B6" s="118"/>
      <c r="C6" s="118"/>
      <c r="D6" s="118"/>
      <c r="E6" s="118"/>
      <c r="F6" s="69"/>
      <c r="G6" s="69"/>
    </row>
    <row r="7" spans="1:7" ht="12.75">
      <c r="A7" s="109" t="s">
        <v>204</v>
      </c>
      <c r="B7" s="119">
        <v>4686</v>
      </c>
      <c r="C7" s="119">
        <v>4860</v>
      </c>
      <c r="D7" s="119">
        <v>2252</v>
      </c>
      <c r="E7" s="119">
        <v>2318</v>
      </c>
      <c r="F7" s="119">
        <v>2233</v>
      </c>
      <c r="G7" s="119">
        <v>2180</v>
      </c>
    </row>
    <row r="8" spans="1:7" ht="22.5">
      <c r="A8" s="43" t="s">
        <v>205</v>
      </c>
      <c r="B8" s="119"/>
      <c r="C8" s="119"/>
      <c r="D8" s="119"/>
      <c r="E8" s="119"/>
      <c r="F8" s="69"/>
      <c r="G8" s="69"/>
    </row>
    <row r="9" spans="1:7" ht="22.5" customHeight="1">
      <c r="A9" s="109" t="s">
        <v>206</v>
      </c>
      <c r="B9" s="119">
        <v>99</v>
      </c>
      <c r="C9" s="119">
        <v>109</v>
      </c>
      <c r="D9" s="119">
        <v>44</v>
      </c>
      <c r="E9" s="119">
        <v>48</v>
      </c>
      <c r="F9" s="119">
        <v>49</v>
      </c>
      <c r="G9" s="119">
        <v>53</v>
      </c>
    </row>
    <row r="10" spans="1:7" ht="56.25">
      <c r="A10" s="43" t="s">
        <v>207</v>
      </c>
      <c r="B10" s="118"/>
      <c r="C10" s="118"/>
      <c r="D10" s="118"/>
      <c r="E10" s="118"/>
      <c r="F10" s="69"/>
      <c r="G10" s="69"/>
    </row>
    <row r="11" spans="1:7" ht="22.5">
      <c r="A11" s="109" t="s">
        <v>208</v>
      </c>
      <c r="B11" s="119">
        <v>412</v>
      </c>
      <c r="C11" s="119">
        <v>429</v>
      </c>
      <c r="D11" s="119">
        <v>157</v>
      </c>
      <c r="E11" s="119">
        <v>205</v>
      </c>
      <c r="F11" s="119">
        <v>247</v>
      </c>
      <c r="G11" s="119">
        <v>208</v>
      </c>
    </row>
    <row r="12" spans="1:7" ht="45.75" customHeight="1">
      <c r="A12" s="43" t="s">
        <v>209</v>
      </c>
      <c r="B12" s="118"/>
      <c r="C12" s="118"/>
      <c r="D12" s="118"/>
      <c r="E12" s="118"/>
      <c r="F12" s="69"/>
      <c r="G12" s="69"/>
    </row>
    <row r="13" spans="1:7" ht="12.75">
      <c r="A13" s="109" t="s">
        <v>210</v>
      </c>
      <c r="B13" s="119">
        <v>3112</v>
      </c>
      <c r="C13" s="119">
        <v>3254</v>
      </c>
      <c r="D13" s="119">
        <v>1572</v>
      </c>
      <c r="E13" s="119">
        <v>1718</v>
      </c>
      <c r="F13" s="119">
        <v>1409</v>
      </c>
      <c r="G13" s="119">
        <v>1287</v>
      </c>
    </row>
    <row r="14" spans="1:7" ht="22.5">
      <c r="A14" s="43" t="s">
        <v>211</v>
      </c>
      <c r="B14" s="119"/>
      <c r="C14" s="119"/>
      <c r="D14" s="119"/>
      <c r="E14" s="119"/>
      <c r="F14" s="69"/>
      <c r="G14" s="69"/>
    </row>
    <row r="15" spans="1:7" ht="33.75">
      <c r="A15" s="109" t="s">
        <v>212</v>
      </c>
      <c r="B15" s="119">
        <v>20860</v>
      </c>
      <c r="C15" s="119">
        <v>21145</v>
      </c>
      <c r="D15" s="119">
        <v>9062</v>
      </c>
      <c r="E15" s="119">
        <v>9267</v>
      </c>
      <c r="F15" s="119">
        <v>10807</v>
      </c>
      <c r="G15" s="119">
        <v>10031</v>
      </c>
    </row>
    <row r="16" spans="1:7" ht="78.75">
      <c r="A16" s="43" t="s">
        <v>213</v>
      </c>
      <c r="B16" s="118"/>
      <c r="C16" s="118"/>
      <c r="D16" s="118"/>
      <c r="E16" s="118"/>
      <c r="F16" s="69"/>
      <c r="G16" s="69"/>
    </row>
    <row r="17" spans="1:7" ht="12.75">
      <c r="A17" s="109" t="s">
        <v>214</v>
      </c>
      <c r="B17" s="119">
        <v>2802</v>
      </c>
      <c r="C17" s="119">
        <v>2939</v>
      </c>
      <c r="D17" s="119">
        <v>1443</v>
      </c>
      <c r="E17" s="119">
        <v>1485</v>
      </c>
      <c r="F17" s="119">
        <v>1246</v>
      </c>
      <c r="G17" s="119">
        <v>1253</v>
      </c>
    </row>
    <row r="18" spans="1:7" ht="22.5">
      <c r="A18" s="43" t="s">
        <v>215</v>
      </c>
      <c r="B18" s="119"/>
      <c r="C18" s="119"/>
      <c r="D18" s="119"/>
      <c r="E18" s="119"/>
      <c r="F18" s="69"/>
      <c r="G18" s="69"/>
    </row>
    <row r="19" spans="1:7" ht="12.75">
      <c r="A19" s="109" t="s">
        <v>216</v>
      </c>
      <c r="B19" s="119">
        <v>1911</v>
      </c>
      <c r="C19" s="119">
        <v>2023</v>
      </c>
      <c r="D19" s="119">
        <v>624</v>
      </c>
      <c r="E19" s="119">
        <v>749</v>
      </c>
      <c r="F19" s="119">
        <v>1218</v>
      </c>
      <c r="G19" s="119">
        <v>1122</v>
      </c>
    </row>
    <row r="20" spans="1:7" ht="34.5" customHeight="1">
      <c r="A20" s="43" t="s">
        <v>217</v>
      </c>
      <c r="B20" s="119"/>
      <c r="C20" s="119"/>
      <c r="D20" s="119"/>
      <c r="E20" s="119"/>
      <c r="F20" s="119"/>
      <c r="G20" s="119"/>
    </row>
    <row r="21" spans="1:7" ht="12.75">
      <c r="A21" s="109" t="s">
        <v>218</v>
      </c>
      <c r="B21" s="119">
        <v>2204</v>
      </c>
      <c r="C21" s="119">
        <v>2360</v>
      </c>
      <c r="D21" s="119">
        <v>1115</v>
      </c>
      <c r="E21" s="119">
        <v>1262</v>
      </c>
      <c r="F21" s="119">
        <v>1001</v>
      </c>
      <c r="G21" s="119">
        <v>915</v>
      </c>
    </row>
    <row r="22" spans="1:7" ht="22.5">
      <c r="A22" s="43" t="s">
        <v>219</v>
      </c>
      <c r="B22" s="119"/>
      <c r="C22" s="119"/>
      <c r="D22" s="119"/>
      <c r="E22" s="119"/>
      <c r="F22" s="69"/>
      <c r="G22" s="69"/>
    </row>
    <row r="23" spans="1:7" ht="12.75">
      <c r="A23" s="109" t="s">
        <v>220</v>
      </c>
      <c r="B23" s="119">
        <v>3416</v>
      </c>
      <c r="C23" s="119">
        <v>3584</v>
      </c>
      <c r="D23" s="119">
        <v>1567</v>
      </c>
      <c r="E23" s="119">
        <v>1700</v>
      </c>
      <c r="F23" s="119">
        <v>1471</v>
      </c>
      <c r="G23" s="119">
        <v>1435</v>
      </c>
    </row>
    <row r="24" spans="1:7" ht="22.5">
      <c r="A24" s="43" t="s">
        <v>221</v>
      </c>
      <c r="B24" s="119"/>
      <c r="C24" s="119"/>
      <c r="D24" s="119"/>
      <c r="E24" s="119"/>
      <c r="F24" s="69"/>
      <c r="G24" s="69"/>
    </row>
    <row r="25" spans="1:7" ht="12.75">
      <c r="A25" s="109" t="s">
        <v>222</v>
      </c>
      <c r="B25" s="119">
        <v>4710</v>
      </c>
      <c r="C25" s="119">
        <v>4952</v>
      </c>
      <c r="D25" s="119">
        <v>2556</v>
      </c>
      <c r="E25" s="119">
        <v>2721</v>
      </c>
      <c r="F25" s="119">
        <v>1825</v>
      </c>
      <c r="G25" s="119">
        <v>1692</v>
      </c>
    </row>
    <row r="26" spans="1:7" ht="45">
      <c r="A26" s="43" t="s">
        <v>223</v>
      </c>
      <c r="B26" s="119"/>
      <c r="C26" s="119"/>
      <c r="D26" s="119"/>
      <c r="E26" s="119"/>
      <c r="F26" s="69"/>
      <c r="G26" s="69"/>
    </row>
    <row r="27" spans="1:7" ht="12.75">
      <c r="A27" s="109" t="s">
        <v>224</v>
      </c>
      <c r="B27" s="119">
        <v>6254</v>
      </c>
      <c r="C27" s="119">
        <v>6598</v>
      </c>
      <c r="D27" s="119">
        <v>2861</v>
      </c>
      <c r="E27" s="119">
        <v>3137</v>
      </c>
      <c r="F27" s="119">
        <v>3118</v>
      </c>
      <c r="G27" s="119">
        <v>2954</v>
      </c>
    </row>
    <row r="28" spans="1:7" ht="22.5">
      <c r="A28" s="113" t="s">
        <v>225</v>
      </c>
      <c r="B28" s="120"/>
      <c r="C28" s="120"/>
      <c r="D28" s="121"/>
      <c r="E28" s="121"/>
      <c r="F28" s="121"/>
      <c r="G28" s="88"/>
    </row>
  </sheetData>
  <sheetProtection/>
  <mergeCells count="5">
    <mergeCell ref="A1:G1"/>
    <mergeCell ref="A2:A3"/>
    <mergeCell ref="B2:C2"/>
    <mergeCell ref="D2:E2"/>
    <mergeCell ref="F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PoliGraf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Doina Vudvud</cp:lastModifiedBy>
  <cp:lastPrinted>2019-08-17T08:27:20Z</cp:lastPrinted>
  <dcterms:created xsi:type="dcterms:W3CDTF">2007-12-28T04:16:22Z</dcterms:created>
  <dcterms:modified xsi:type="dcterms:W3CDTF">2020-02-11T07:36:52Z</dcterms:modified>
  <cp:category/>
  <cp:version/>
  <cp:contentType/>
  <cp:contentStatus/>
</cp:coreProperties>
</file>