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Res-Util-tr" sheetId="1" r:id="rId1"/>
    <sheet name="Res-Util-9 luni" sheetId="2" r:id="rId2"/>
    <sheet name="PIBr" sheetId="3" r:id="rId3"/>
    <sheet name="VP" sheetId="4" r:id="rId4"/>
    <sheet name="CI " sheetId="5" r:id="rId5"/>
    <sheet name="PIBu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tr1">#REF!</definedName>
    <definedName name="__tr2">#REF!</definedName>
    <definedName name="__tr3">#REF!</definedName>
    <definedName name="__tr4">#REF!</definedName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a">#REF!</definedName>
    <definedName name="ccc" localSheetId="5">'[1]Indece 96'!#REF!</definedName>
    <definedName name="ccc">'[1]Indece 96'!#REF!</definedName>
    <definedName name="ci">'[2]comert 5c 93'!#REF!</definedName>
    <definedName name="cof" localSheetId="5">'[1]Indece 96'!#REF!</definedName>
    <definedName name="cof">'[1]Indece 96'!#REF!</definedName>
    <definedName name="comert.">'[2]2-torg 1993'!#REF!</definedName>
    <definedName name="Database_MI">#REF!</definedName>
    <definedName name="DATES">'[3]bp-1,2'!#REF!</definedName>
    <definedName name="df">'[2]Total comert 1993'!#REF!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ef">#REF!</definedName>
    <definedName name="efect">#REF!</definedName>
    <definedName name="g">'[2]Sheet16'!#REF!</definedName>
    <definedName name="guvi">#REF!</definedName>
    <definedName name="i">#REF!</definedName>
    <definedName name="ivo">#REF!</definedName>
    <definedName name="k">'[4]Indece 96'!#REF!</definedName>
    <definedName name="k_1" localSheetId="5">'[1]Indece 96'!#REF!</definedName>
    <definedName name="k_1">'[1]Indece 96'!#REF!</definedName>
    <definedName name="k_2" localSheetId="5">'[1]Indece 96'!#REF!</definedName>
    <definedName name="k_2">'[1]Indece 96'!#REF!</definedName>
    <definedName name="k_3" localSheetId="5">'[1]Indece 96'!#REF!</definedName>
    <definedName name="k_3">'[1]Indece 96'!#REF!</definedName>
    <definedName name="l" localSheetId="5">'[5]Indece 96'!#REF!</definedName>
    <definedName name="l">'[5]Indece 96'!#REF!</definedName>
    <definedName name="NAMES">'[3]bp-1,2'!#REF!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pr_">'[2]comert 5c 93'!#REF!</definedName>
    <definedName name="pr_u">'[2]comert 5c 93'!#REF!</definedName>
    <definedName name="_xlnm.Print_Area" localSheetId="4">'CI '!$A$1:$F$31</definedName>
    <definedName name="_xlnm.Print_Area" localSheetId="2">'PIBr'!$A$1:$F$33</definedName>
    <definedName name="_xlnm.Print_Area" localSheetId="5">'PIBu'!$A$1:$E$32</definedName>
    <definedName name="_xlnm.Print_Area" localSheetId="0">'Res-Util-tr'!$A$1:$G$36</definedName>
    <definedName name="_xlnm.Print_Area" localSheetId="3">'VP'!$A$1:$F$30</definedName>
    <definedName name="PRINT_AREA_MI">#REF!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AT_Elvetia_tr1_2011">'[6]AT'!$C$4</definedName>
    <definedName name="rAT_Elvetia_tr2_2011">#REF!</definedName>
    <definedName name="rAT_tr1_2011">'[6]AT'!$C$3</definedName>
    <definedName name="rAT_tr2_2011">#REF!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str">#REF!</definedName>
    <definedName name="total_02">'[2]comert 5c 93'!#REF!</definedName>
    <definedName name="turfyrtu">'[3]bp-1,2'!#REF!</definedName>
    <definedName name="v_usl">'[2]comert 5c 93'!#REF!</definedName>
    <definedName name="VSrom1" localSheetId="5">'[7]Indece 96'!#REF!</definedName>
    <definedName name="VSrom1">'[7]Indece 96'!#REF!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коэф">'[8]f.4-HK'!#REF!</definedName>
    <definedName name="коэфф">'[8]f.4-HK'!#REF!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при">'[9]Sheet2'!$D$22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стр">#REF!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ф34">#REF!</definedName>
    <definedName name="ф35">#REF!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<sst xmlns="http://schemas.openxmlformats.org/spreadsheetml/2006/main" count="428" uniqueCount="169">
  <si>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</si>
  <si>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</si>
  <si>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</si>
  <si>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</si>
  <si>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</si>
  <si>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</si>
  <si>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</si>
  <si>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</si>
  <si>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</si>
  <si>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</si>
  <si>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</si>
  <si>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</si>
  <si>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</si>
  <si>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</si>
  <si>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</si>
  <si>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</si>
  <si>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</si>
  <si>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</si>
  <si>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Производство и обеспечение электро- и теплоэнергией, газом, горячей водой; кондиционирование воздуха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</si>
  <si>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</si>
  <si>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</si>
  <si>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</si>
  <si>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</si>
  <si>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</si>
  <si>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</si>
  <si>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</si>
  <si>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</si>
  <si>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</si>
  <si>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</si>
  <si>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</si>
  <si>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</si>
  <si>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</si>
  <si>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</si>
  <si>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</si>
  <si>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</si>
  <si>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</si>
  <si>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</si>
  <si>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</si>
  <si>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</si>
  <si>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</si>
  <si>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</si>
  <si>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</si>
  <si>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</si>
  <si>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</si>
  <si>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</si>
  <si>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</si>
  <si>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</si>
  <si>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</si>
  <si>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</si>
  <si>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</si>
  <si>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</si>
  <si>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</si>
  <si>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</si>
  <si>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</si>
  <si>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</si>
  <si>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</si>
  <si>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</si>
  <si>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</si>
  <si>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</si>
  <si>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</si>
  <si>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</si>
  <si>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 xml:space="preserve">Serviciile intermediarilor financiari indirect măsurate </t>
  </si>
  <si>
    <t>Услуги финансового посредничества, измеряемые косвенным образом</t>
  </si>
  <si>
    <t>Impozite nete pe produse (impozite minus subvenții)</t>
  </si>
  <si>
    <t>Чистые налоги на продукты (налоги минус субсидии)</t>
  </si>
  <si>
    <t>din care: impozite pe produse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</si>
  <si>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</si>
  <si>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</si>
  <si>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</si>
  <si>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</si>
  <si>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</si>
  <si>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</si>
  <si>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</si>
  <si>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</si>
  <si>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</si>
  <si>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</si>
  <si>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</si>
  <si>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</si>
  <si>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</si>
  <si>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</si>
  <si>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</si>
  <si>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x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</si>
  <si>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</si>
  <si>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</si>
  <si>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</si>
  <si>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</si>
  <si>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</si>
  <si>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</si>
  <si>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</si>
  <si>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</si>
  <si>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</si>
  <si>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</si>
  <si>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</si>
  <si>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</si>
  <si>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</si>
  <si>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</si>
  <si>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</si>
  <si>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</si>
  <si>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</si>
  <si>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</si>
  <si>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</si>
  <si>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</si>
  <si>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</si>
  <si>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</si>
  <si>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</si>
  <si>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</si>
  <si>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</si>
  <si>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</si>
  <si>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</si>
  <si>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</si>
  <si>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</si>
  <si>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</si>
  <si>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</si>
  <si>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</si>
  <si>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</si>
  <si>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</si>
  <si>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</si>
  <si>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</si>
  <si>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</si>
  <si>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</si>
  <si>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</si>
  <si>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</si>
  <si>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</si>
  <si>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</si>
  <si>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</si>
  <si>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</si>
  <si>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B,C</t>
  </si>
  <si>
    <t>D,E</t>
  </si>
  <si>
    <t>G,H,I</t>
  </si>
  <si>
    <t>L,M,N</t>
  </si>
  <si>
    <t>O,P,Q</t>
  </si>
  <si>
    <t>R,S,T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</si>
  <si>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</si>
  <si>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</si>
  <si>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</si>
  <si>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Producţia şi furnizarea de energie electrică şi termică, gaze, apă caldă şi aer condiţionat; distribuţia apei; salubritate, gestionarea deşeurilor,  activităţi de decontaminare</t>
  </si>
  <si>
    <t>Tranzacţii imobiliare; activităţi profesionale, ştiinţifice şi tehnice; activităţi de servicii administrative şi activităţi de servicii suport</t>
  </si>
  <si>
    <t>Administraţie publică şi apărare; asigurări sociale obligatorii; invăţământ; sănătate şi asistenţă socială</t>
  </si>
  <si>
    <t xml:space="preserve"> Serviciile intermediarilor financiari indirect măsurate </t>
  </si>
  <si>
    <t>Добыча полезных ископаемых; oбрабатывающая промышленность</t>
  </si>
  <si>
    <t>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</si>
  <si>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Операции с недвижимым имуществом; профессиональная, научная и техническая деятельность; административная деятельность и дополнительные услуги в данной области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</si>
  <si>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</si>
  <si>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</si>
  <si>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Preţurile medii ale anului 2014, mii lei
Cреднегодовые цены 2014 года, тыс.лей</t>
  </si>
  <si>
    <t>Industria extractivă; industria prelucrătoare</t>
  </si>
  <si>
    <t>Anexa 1</t>
  </si>
  <si>
    <t>Anexa 2</t>
  </si>
  <si>
    <t>Anexa 3</t>
  </si>
  <si>
    <t>Anexa 4</t>
  </si>
  <si>
    <t>Anexa 5</t>
  </si>
  <si>
    <t>Anexa 6</t>
  </si>
  <si>
    <t>Ianuarie-septembrie  2015</t>
  </si>
  <si>
    <t>Indicii volumului fizic - în % faţă de ianuarie-septembrie 2014
Индексы физического объема в % к  январю-сентябрю 2014</t>
  </si>
  <si>
    <t>Trimestrul III - 2015</t>
  </si>
  <si>
    <t>Activități de cazare și alimentație publică</t>
  </si>
  <si>
    <t>Comerţ cu ridicata şi cu amănuntul; întreţinerea şi repararea autovehiculelor şi a motocicletelor; transport şi depozitare; activități de cazare și alimentație publică</t>
  </si>
  <si>
    <t>Activități financiare și de asigurări</t>
  </si>
  <si>
    <t>Artă, activități de recreere și de agrement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</si>
  <si>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</si>
  <si>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Деятельность по размещению общественному питанию</t>
  </si>
  <si>
    <t>Финансовая и страховая деятельность</t>
  </si>
  <si>
    <t>Искусство, развлечениe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</si>
  <si>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Искусство, развлечениe и отдых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</si>
  <si>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общественному питанию</t>
  </si>
  <si>
    <t>Consumul final - total</t>
  </si>
  <si>
    <t>Конечное потребление государственного управления и некоммерческих организаций, обслуживающих домашние хозяйства</t>
  </si>
  <si>
    <t>Indicii volumului fizic - în % faţă de trimestrul III 2014
Индексы  физического объема в % к III кварталу 2014</t>
  </si>
  <si>
    <t>Indicii volumului fizic - în % faţă de
trimestrul III 2014
Индексы  физического объема в % к III кварталу 2014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</si>
</sst>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."/>
    <numFmt numFmtId="183" formatCode="_-* #,##0.00[$€-1]_-;\-* #,##0.00[$€-1]_-;_-* &quot;-&quot;??[$€-1]_-"/>
    <numFmt numFmtId="184" formatCode="#,##0_ ;[Red]\(#,##0\)\ ;_(* &quot;——        &quot;_)"/>
    <numFmt numFmtId="185" formatCode="#,##0.000"/>
    <numFmt numFmtId="186" formatCode="0.000000"/>
    <numFmt numFmtId="187" formatCode="0.00000"/>
    <numFmt numFmtId="188" formatCode="0.0000"/>
    <numFmt numFmtId="189" formatCode="0.000"/>
    <numFmt numFmtId="190" formatCode="#,##0.0000"/>
    <numFmt numFmtId="191" formatCode="#,##0.00000"/>
    <numFmt numFmtId="192" formatCode="0.0000000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b/>
      <sz val="17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Arial"/>
      <family val="2"/>
    </font>
    <font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20" borderId="1" applyNumberFormat="0" applyAlignment="0" applyProtection="0"/>
    <xf numFmtId="0" fontId="14" fillId="20" borderId="1" applyNumberFormat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21" borderId="2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7" fillId="0" borderId="0">
      <alignment/>
      <protection locked="0"/>
    </xf>
    <xf numFmtId="18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2" fontId="17" fillId="0" borderId="0">
      <alignment/>
      <protection locked="0"/>
    </xf>
    <xf numFmtId="0" fontId="21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29" fillId="0" borderId="0">
      <alignment/>
      <protection locked="0"/>
    </xf>
    <xf numFmtId="182" fontId="29" fillId="0" borderId="0">
      <alignment/>
      <protection locked="0"/>
    </xf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7" borderId="1" applyNumberFormat="0" applyAlignment="0" applyProtection="0"/>
    <xf numFmtId="0" fontId="31" fillId="7" borderId="1" applyNumberFormat="0" applyAlignment="0" applyProtection="0"/>
    <xf numFmtId="0" fontId="33" fillId="0" borderId="6" applyNumberFormat="0" applyFill="0" applyAlignment="0" applyProtection="0"/>
    <xf numFmtId="0" fontId="34" fillId="0" borderId="6" applyNumberFormat="0" applyFill="0" applyAlignment="0" applyProtection="0"/>
    <xf numFmtId="0" fontId="33" fillId="0" borderId="6" applyNumberFormat="0" applyFill="0" applyAlignment="0" applyProtection="0"/>
    <xf numFmtId="0" fontId="35" fillId="0" borderId="7" applyNumberFormat="0" applyFill="0" applyProtection="0">
      <alignment horizontal="left" vertical="top" wrapText="1"/>
    </xf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8" fillId="23" borderId="8" applyNumberFormat="0" applyFont="0" applyAlignment="0" applyProtection="0"/>
    <xf numFmtId="0" fontId="0" fillId="23" borderId="8" applyNumberFormat="0" applyFont="0" applyAlignment="0" applyProtection="0"/>
    <xf numFmtId="0" fontId="40" fillId="20" borderId="9" applyNumberFormat="0" applyAlignment="0" applyProtection="0"/>
    <xf numFmtId="0" fontId="41" fillId="20" borderId="9" applyNumberFormat="0" applyAlignment="0" applyProtection="0"/>
    <xf numFmtId="0" fontId="40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49" fontId="38" fillId="0" borderId="11" applyFont="0" applyBorder="0">
      <alignment horizontal="center" vertical="center" wrapText="1"/>
      <protection hidden="1"/>
    </xf>
    <xf numFmtId="1" fontId="2" fillId="24" borderId="12">
      <alignment horizontal="center" vertical="center"/>
      <protection hidden="1"/>
    </xf>
    <xf numFmtId="0" fontId="31" fillId="7" borderId="1" applyNumberFormat="0" applyAlignment="0" applyProtection="0"/>
    <xf numFmtId="0" fontId="40" fillId="20" borderId="9" applyNumberFormat="0" applyAlignment="0" applyProtection="0"/>
    <xf numFmtId="0" fontId="13" fillId="20" borderId="1" applyNumberFormat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15" fillId="21" borderId="2" applyNumberFormat="0" applyAlignment="0" applyProtection="0"/>
    <xf numFmtId="0" fontId="59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48" fillId="0" borderId="0" applyFont="0" applyFill="0" applyBorder="0" applyAlignment="0" applyProtection="0"/>
    <xf numFmtId="0" fontId="33" fillId="0" borderId="6" applyNumberFormat="0" applyFill="0" applyAlignment="0" applyProtection="0"/>
    <xf numFmtId="0" fontId="46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0" fontId="21" fillId="4" borderId="0" applyNumberFormat="0" applyBorder="0" applyAlignment="0" applyProtection="0"/>
    <xf numFmtId="184" fontId="2" fillId="0" borderId="0" applyFont="0" applyBorder="0" applyProtection="0">
      <alignment horizontal="right" vertical="center" shrinkToFit="1"/>
    </xf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208" applyFont="1" applyFill="1" applyBorder="1" applyAlignment="1">
      <alignment horizontal="center" wrapText="1"/>
      <protection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 wrapText="1"/>
    </xf>
    <xf numFmtId="0" fontId="4" fillId="0" borderId="0" xfId="0" applyFont="1" applyBorder="1" applyAlignment="1">
      <alignment horizontal="center"/>
    </xf>
    <xf numFmtId="0" fontId="49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49" fillId="0" borderId="0" xfId="0" applyFont="1" applyFill="1" applyBorder="1" applyAlignment="1">
      <alignment horizontal="centerContinuous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wrapText="1"/>
    </xf>
    <xf numFmtId="180" fontId="51" fillId="0" borderId="0" xfId="0" applyNumberFormat="1" applyFont="1" applyFill="1" applyAlignment="1">
      <alignment wrapText="1"/>
    </xf>
    <xf numFmtId="0" fontId="49" fillId="0" borderId="13" xfId="0" applyFont="1" applyFill="1" applyBorder="1" applyAlignment="1">
      <alignment wrapText="1"/>
    </xf>
    <xf numFmtId="0" fontId="49" fillId="0" borderId="14" xfId="0" applyFont="1" applyFill="1" applyBorder="1" applyAlignment="1">
      <alignment wrapText="1"/>
    </xf>
    <xf numFmtId="3" fontId="49" fillId="0" borderId="0" xfId="0" applyNumberFormat="1" applyFont="1" applyFill="1" applyAlignment="1">
      <alignment wrapText="1"/>
    </xf>
    <xf numFmtId="185" fontId="49" fillId="0" borderId="0" xfId="0" applyNumberFormat="1" applyFont="1" applyFill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6" xfId="208" applyFont="1" applyFill="1" applyBorder="1">
      <alignment/>
      <protection/>
    </xf>
    <xf numFmtId="0" fontId="3" fillId="0" borderId="16" xfId="164" applyFont="1" applyFill="1" applyBorder="1" applyAlignment="1">
      <alignment wrapText="1"/>
      <protection/>
    </xf>
    <xf numFmtId="3" fontId="55" fillId="0" borderId="17" xfId="0" applyNumberFormat="1" applyFont="1" applyBorder="1" applyAlignment="1">
      <alignment horizontal="right"/>
    </xf>
    <xf numFmtId="181" fontId="55" fillId="0" borderId="17" xfId="0" applyNumberFormat="1" applyFont="1" applyBorder="1" applyAlignment="1">
      <alignment horizontal="right"/>
    </xf>
    <xf numFmtId="181" fontId="4" fillId="0" borderId="17" xfId="0" applyNumberFormat="1" applyFont="1" applyBorder="1" applyAlignment="1">
      <alignment horizontal="right"/>
    </xf>
    <xf numFmtId="0" fontId="3" fillId="0" borderId="16" xfId="208" applyFont="1" applyFill="1" applyBorder="1" applyAlignment="1">
      <alignment wrapText="1"/>
      <protection/>
    </xf>
    <xf numFmtId="0" fontId="53" fillId="0" borderId="17" xfId="0" applyFont="1" applyBorder="1" applyAlignment="1">
      <alignment horizontal="left" wrapText="1"/>
    </xf>
    <xf numFmtId="0" fontId="3" fillId="0" borderId="16" xfId="208" applyFont="1" applyFill="1" applyBorder="1" applyAlignment="1">
      <alignment/>
      <protection/>
    </xf>
    <xf numFmtId="0" fontId="56" fillId="0" borderId="0" xfId="0" applyFont="1" applyAlignment="1">
      <alignment/>
    </xf>
    <xf numFmtId="3" fontId="4" fillId="0" borderId="17" xfId="208" applyNumberFormat="1" applyFont="1" applyFill="1" applyBorder="1" applyAlignment="1">
      <alignment horizontal="right"/>
      <protection/>
    </xf>
    <xf numFmtId="180" fontId="4" fillId="0" borderId="17" xfId="208" applyNumberFormat="1" applyFont="1" applyFill="1" applyBorder="1" applyAlignment="1">
      <alignment horizontal="right"/>
      <protection/>
    </xf>
    <xf numFmtId="181" fontId="4" fillId="0" borderId="17" xfId="208" applyNumberFormat="1" applyFont="1" applyFill="1" applyBorder="1" applyAlignment="1">
      <alignment horizontal="right"/>
      <protection/>
    </xf>
    <xf numFmtId="181" fontId="4" fillId="21" borderId="17" xfId="0" applyNumberFormat="1" applyFont="1" applyFill="1" applyBorder="1" applyAlignment="1">
      <alignment horizontal="right"/>
    </xf>
    <xf numFmtId="0" fontId="2" fillId="21" borderId="0" xfId="0" applyFont="1" applyFill="1" applyAlignment="1">
      <alignment/>
    </xf>
    <xf numFmtId="3" fontId="4" fillId="21" borderId="17" xfId="208" applyNumberFormat="1" applyFont="1" applyFill="1" applyBorder="1" applyAlignment="1">
      <alignment horizontal="right"/>
      <protection/>
    </xf>
    <xf numFmtId="181" fontId="4" fillId="21" borderId="17" xfId="208" applyNumberFormat="1" applyFont="1" applyFill="1" applyBorder="1" applyAlignment="1">
      <alignment horizontal="right"/>
      <protection/>
    </xf>
    <xf numFmtId="0" fontId="53" fillId="0" borderId="17" xfId="0" applyFont="1" applyBorder="1" applyAlignment="1">
      <alignment horizontal="left" wrapText="1" indent="1"/>
    </xf>
    <xf numFmtId="0" fontId="53" fillId="0" borderId="17" xfId="0" applyFont="1" applyBorder="1" applyAlignment="1">
      <alignment horizontal="left" wrapText="1" indent="2"/>
    </xf>
    <xf numFmtId="0" fontId="53" fillId="0" borderId="16" xfId="208" applyFont="1" applyFill="1" applyBorder="1" applyAlignment="1">
      <alignment horizontal="left" indent="1"/>
      <protection/>
    </xf>
    <xf numFmtId="0" fontId="53" fillId="0" borderId="16" xfId="208" applyFont="1" applyFill="1" applyBorder="1" applyAlignment="1">
      <alignment horizontal="left" wrapText="1" indent="1"/>
      <protection/>
    </xf>
    <xf numFmtId="49" fontId="53" fillId="0" borderId="16" xfId="164" applyNumberFormat="1" applyFont="1" applyFill="1" applyBorder="1" applyAlignment="1">
      <alignment horizontal="left" indent="1"/>
      <protection/>
    </xf>
    <xf numFmtId="49" fontId="53" fillId="0" borderId="18" xfId="164" applyNumberFormat="1" applyFont="1" applyFill="1" applyBorder="1" applyAlignment="1">
      <alignment horizontal="left" indent="1"/>
      <protection/>
    </xf>
    <xf numFmtId="0" fontId="3" fillId="0" borderId="17" xfId="208" applyFont="1" applyFill="1" applyBorder="1">
      <alignment/>
      <protection/>
    </xf>
    <xf numFmtId="0" fontId="3" fillId="0" borderId="17" xfId="164" applyFont="1" applyFill="1" applyBorder="1" applyAlignment="1">
      <alignment wrapText="1"/>
      <protection/>
    </xf>
    <xf numFmtId="0" fontId="53" fillId="0" borderId="17" xfId="164" applyFont="1" applyFill="1" applyBorder="1" applyAlignment="1">
      <alignment horizontal="left" wrapText="1" indent="1"/>
      <protection/>
    </xf>
    <xf numFmtId="0" fontId="3" fillId="21" borderId="17" xfId="208" applyFont="1" applyFill="1" applyBorder="1" applyAlignment="1">
      <alignment/>
      <protection/>
    </xf>
    <xf numFmtId="0" fontId="3" fillId="0" borderId="17" xfId="208" applyFont="1" applyFill="1" applyBorder="1" applyAlignment="1">
      <alignment/>
      <protection/>
    </xf>
    <xf numFmtId="0" fontId="53" fillId="0" borderId="17" xfId="208" applyFont="1" applyFill="1" applyBorder="1" applyAlignment="1">
      <alignment horizontal="left" indent="1"/>
      <protection/>
    </xf>
    <xf numFmtId="0" fontId="53" fillId="0" borderId="17" xfId="208" applyFont="1" applyFill="1" applyBorder="1" applyAlignment="1">
      <alignment horizontal="left" wrapText="1" indent="1"/>
      <protection/>
    </xf>
    <xf numFmtId="0" fontId="49" fillId="0" borderId="19" xfId="164" applyFont="1" applyFill="1" applyBorder="1" applyAlignment="1">
      <alignment/>
      <protection/>
    </xf>
    <xf numFmtId="0" fontId="49" fillId="0" borderId="20" xfId="164" applyFont="1" applyFill="1" applyBorder="1">
      <alignment/>
      <protection/>
    </xf>
    <xf numFmtId="0" fontId="54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16" xfId="0" applyFont="1" applyBorder="1" applyAlignment="1">
      <alignment horizontal="left" wrapText="1" indent="1"/>
    </xf>
    <xf numFmtId="0" fontId="53" fillId="0" borderId="16" xfId="164" applyFont="1" applyFill="1" applyBorder="1" applyAlignment="1">
      <alignment horizontal="left" wrapText="1" indent="1"/>
      <protection/>
    </xf>
    <xf numFmtId="0" fontId="3" fillId="21" borderId="16" xfId="208" applyFont="1" applyFill="1" applyBorder="1" applyAlignment="1">
      <alignment/>
      <protection/>
    </xf>
    <xf numFmtId="0" fontId="53" fillId="0" borderId="16" xfId="164" applyFont="1" applyFill="1" applyBorder="1" applyAlignment="1">
      <alignment horizontal="left" indent="1"/>
      <protection/>
    </xf>
    <xf numFmtId="0" fontId="54" fillId="0" borderId="22" xfId="0" applyFont="1" applyBorder="1" applyAlignment="1">
      <alignment/>
    </xf>
    <xf numFmtId="0" fontId="53" fillId="0" borderId="23" xfId="208" applyFont="1" applyFill="1" applyBorder="1" applyAlignment="1">
      <alignment horizontal="left" indent="1"/>
      <protection/>
    </xf>
    <xf numFmtId="3" fontId="55" fillId="0" borderId="23" xfId="0" applyNumberFormat="1" applyFont="1" applyBorder="1" applyAlignment="1">
      <alignment horizontal="right"/>
    </xf>
    <xf numFmtId="181" fontId="55" fillId="0" borderId="23" xfId="0" applyNumberFormat="1" applyFont="1" applyBorder="1" applyAlignment="1">
      <alignment horizontal="right"/>
    </xf>
    <xf numFmtId="0" fontId="50" fillId="0" borderId="19" xfId="164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wrapText="1"/>
    </xf>
    <xf numFmtId="0" fontId="53" fillId="0" borderId="0" xfId="0" applyFont="1" applyAlignment="1">
      <alignment/>
    </xf>
    <xf numFmtId="0" fontId="6" fillId="0" borderId="0" xfId="0" applyFont="1" applyAlignment="1">
      <alignment/>
    </xf>
    <xf numFmtId="3" fontId="55" fillId="0" borderId="17" xfId="0" applyNumberFormat="1" applyFont="1" applyBorder="1" applyAlignment="1">
      <alignment/>
    </xf>
    <xf numFmtId="181" fontId="5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0" fontId="53" fillId="0" borderId="16" xfId="0" applyFont="1" applyBorder="1" applyAlignment="1">
      <alignment horizontal="left" wrapText="1" indent="2"/>
    </xf>
    <xf numFmtId="0" fontId="50" fillId="0" borderId="19" xfId="208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53" fillId="0" borderId="21" xfId="209" applyFont="1" applyFill="1" applyBorder="1" applyAlignment="1">
      <alignment horizontal="left" indent="1"/>
      <protection/>
    </xf>
    <xf numFmtId="0" fontId="53" fillId="0" borderId="21" xfId="209" applyFont="1" applyFill="1" applyBorder="1" applyAlignment="1">
      <alignment horizontal="left" wrapText="1" indent="3"/>
      <protection/>
    </xf>
    <xf numFmtId="0" fontId="53" fillId="0" borderId="21" xfId="209" applyFont="1" applyFill="1" applyBorder="1" applyAlignment="1">
      <alignment horizontal="left" wrapText="1" indent="1"/>
      <protection/>
    </xf>
    <xf numFmtId="0" fontId="3" fillId="0" borderId="21" xfId="209" applyFont="1" applyFill="1" applyBorder="1" applyAlignment="1">
      <alignment wrapText="1"/>
      <protection/>
    </xf>
    <xf numFmtId="0" fontId="53" fillId="0" borderId="21" xfId="209" applyFont="1" applyFill="1" applyBorder="1" applyAlignment="1">
      <alignment horizontal="left" indent="3"/>
      <protection/>
    </xf>
    <xf numFmtId="0" fontId="3" fillId="0" borderId="21" xfId="209" applyFont="1" applyFill="1" applyBorder="1" applyAlignment="1">
      <alignment/>
      <protection/>
    </xf>
    <xf numFmtId="0" fontId="53" fillId="0" borderId="2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53" fillId="0" borderId="16" xfId="209" applyFont="1" applyFill="1" applyBorder="1" applyAlignment="1">
      <alignment horizontal="left" wrapText="1" indent="1"/>
      <protection/>
    </xf>
    <xf numFmtId="0" fontId="53" fillId="0" borderId="16" xfId="209" applyFont="1" applyFill="1" applyBorder="1" applyAlignment="1">
      <alignment horizontal="left" wrapText="1" indent="3"/>
      <protection/>
    </xf>
    <xf numFmtId="0" fontId="3" fillId="0" borderId="16" xfId="209" applyFont="1" applyFill="1" applyBorder="1" applyAlignment="1">
      <alignment wrapText="1"/>
      <protection/>
    </xf>
    <xf numFmtId="0" fontId="53" fillId="0" borderId="16" xfId="210" applyFont="1" applyFill="1" applyBorder="1" applyAlignment="1">
      <alignment horizontal="left" wrapText="1" indent="3"/>
      <protection/>
    </xf>
    <xf numFmtId="0" fontId="3" fillId="0" borderId="16" xfId="209" applyFont="1" applyFill="1" applyBorder="1">
      <alignment/>
      <protection/>
    </xf>
    <xf numFmtId="0" fontId="53" fillId="0" borderId="16" xfId="209" applyFont="1" applyFill="1" applyBorder="1" applyAlignment="1">
      <alignment horizontal="left" indent="1"/>
      <protection/>
    </xf>
    <xf numFmtId="0" fontId="53" fillId="0" borderId="0" xfId="0" applyFont="1" applyFill="1" applyAlignment="1">
      <alignment wrapText="1"/>
    </xf>
    <xf numFmtId="180" fontId="4" fillId="0" borderId="17" xfId="209" applyNumberFormat="1" applyFont="1" applyFill="1" applyBorder="1" applyAlignment="1">
      <alignment horizontal="right" wrapText="1"/>
      <protection/>
    </xf>
    <xf numFmtId="180" fontId="55" fillId="0" borderId="17" xfId="209" applyNumberFormat="1" applyFont="1" applyFill="1" applyBorder="1" applyAlignment="1">
      <alignment horizontal="right" wrapText="1"/>
      <protection/>
    </xf>
    <xf numFmtId="3" fontId="55" fillId="0" borderId="17" xfId="209" applyNumberFormat="1" applyFont="1" applyFill="1" applyBorder="1">
      <alignment/>
      <protection/>
    </xf>
    <xf numFmtId="3" fontId="4" fillId="0" borderId="17" xfId="209" applyNumberFormat="1" applyFont="1" applyFill="1" applyBorder="1">
      <alignment/>
      <protection/>
    </xf>
    <xf numFmtId="3" fontId="7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80" fontId="49" fillId="0" borderId="0" xfId="0" applyNumberFormat="1" applyFont="1" applyFill="1" applyAlignment="1">
      <alignment wrapText="1"/>
    </xf>
    <xf numFmtId="3" fontId="4" fillId="0" borderId="17" xfId="0" applyNumberFormat="1" applyFont="1" applyBorder="1" applyAlignment="1">
      <alignment horizontal="right"/>
    </xf>
    <xf numFmtId="0" fontId="58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53" fillId="0" borderId="16" xfId="0" applyFont="1" applyBorder="1" applyAlignment="1">
      <alignment horizontal="left" wrapText="1"/>
    </xf>
    <xf numFmtId="3" fontId="7" fillId="0" borderId="0" xfId="0" applyNumberFormat="1" applyFont="1" applyBorder="1" applyAlignment="1">
      <alignment/>
    </xf>
    <xf numFmtId="0" fontId="53" fillId="0" borderId="16" xfId="0" applyFont="1" applyBorder="1" applyAlignment="1">
      <alignment horizontal="left" vertical="center" wrapText="1"/>
    </xf>
    <xf numFmtId="3" fontId="56" fillId="0" borderId="0" xfId="0" applyNumberFormat="1" applyFont="1" applyAlignment="1">
      <alignment/>
    </xf>
    <xf numFmtId="0" fontId="3" fillId="21" borderId="22" xfId="0" applyFont="1" applyFill="1" applyBorder="1" applyAlignment="1">
      <alignment wrapText="1"/>
    </xf>
    <xf numFmtId="3" fontId="4" fillId="21" borderId="23" xfId="209" applyNumberFormat="1" applyFont="1" applyFill="1" applyBorder="1">
      <alignment/>
      <protection/>
    </xf>
    <xf numFmtId="180" fontId="4" fillId="21" borderId="23" xfId="209" applyNumberFormat="1" applyFont="1" applyFill="1" applyBorder="1" applyAlignment="1">
      <alignment horizontal="right" wrapText="1"/>
      <protection/>
    </xf>
    <xf numFmtId="0" fontId="3" fillId="21" borderId="18" xfId="0" applyFont="1" applyFill="1" applyBorder="1" applyAlignment="1">
      <alignment horizontal="left" wrapText="1"/>
    </xf>
    <xf numFmtId="0" fontId="3" fillId="21" borderId="22" xfId="0" applyFont="1" applyFill="1" applyBorder="1" applyAlignment="1">
      <alignment/>
    </xf>
    <xf numFmtId="0" fontId="3" fillId="21" borderId="23" xfId="0" applyFont="1" applyFill="1" applyBorder="1" applyAlignment="1">
      <alignment horizontal="left"/>
    </xf>
    <xf numFmtId="3" fontId="4" fillId="21" borderId="23" xfId="0" applyNumberFormat="1" applyFont="1" applyFill="1" applyBorder="1" applyAlignment="1">
      <alignment/>
    </xf>
    <xf numFmtId="181" fontId="4" fillId="21" borderId="23" xfId="0" applyNumberFormat="1" applyFont="1" applyFill="1" applyBorder="1" applyAlignment="1">
      <alignment/>
    </xf>
    <xf numFmtId="0" fontId="3" fillId="21" borderId="18" xfId="0" applyFont="1" applyFill="1" applyBorder="1" applyAlignment="1">
      <alignment horizontal="left"/>
    </xf>
    <xf numFmtId="0" fontId="3" fillId="21" borderId="23" xfId="0" applyFont="1" applyFill="1" applyBorder="1" applyAlignment="1">
      <alignment wrapText="1"/>
    </xf>
    <xf numFmtId="0" fontId="3" fillId="21" borderId="17" xfId="208" applyFont="1" applyFill="1" applyBorder="1" applyAlignment="1">
      <alignment/>
      <protection/>
    </xf>
    <xf numFmtId="3" fontId="4" fillId="21" borderId="17" xfId="208" applyNumberFormat="1" applyFont="1" applyFill="1" applyBorder="1" applyAlignment="1">
      <alignment horizontal="right"/>
      <protection/>
    </xf>
    <xf numFmtId="181" fontId="4" fillId="21" borderId="17" xfId="0" applyNumberFormat="1" applyFont="1" applyFill="1" applyBorder="1" applyAlignment="1">
      <alignment horizontal="right"/>
    </xf>
    <xf numFmtId="181" fontId="4" fillId="21" borderId="17" xfId="208" applyNumberFormat="1" applyFont="1" applyFill="1" applyBorder="1" applyAlignment="1">
      <alignment horizontal="right"/>
      <protection/>
    </xf>
    <xf numFmtId="0" fontId="3" fillId="21" borderId="16" xfId="208" applyFont="1" applyFill="1" applyBorder="1" applyAlignment="1">
      <alignment/>
      <protection/>
    </xf>
    <xf numFmtId="0" fontId="3" fillId="0" borderId="0" xfId="0" applyFont="1" applyAlignment="1">
      <alignment horizontal="right"/>
    </xf>
    <xf numFmtId="0" fontId="50" fillId="0" borderId="0" xfId="0" applyFont="1" applyAlignment="1">
      <alignment horizontal="left" wrapText="1"/>
    </xf>
    <xf numFmtId="0" fontId="53" fillId="0" borderId="15" xfId="0" applyFont="1" applyBorder="1" applyAlignment="1">
      <alignment/>
    </xf>
    <xf numFmtId="0" fontId="54" fillId="0" borderId="21" xfId="0" applyFont="1" applyBorder="1" applyAlignment="1">
      <alignment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52" fillId="0" borderId="17" xfId="208" applyFont="1" applyFill="1" applyBorder="1" applyAlignment="1">
      <alignment horizontal="center"/>
      <protection/>
    </xf>
    <xf numFmtId="0" fontId="52" fillId="0" borderId="16" xfId="208" applyFont="1" applyFill="1" applyBorder="1" applyAlignment="1">
      <alignment horizontal="center"/>
      <protection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— акцент1" xfId="81"/>
    <cellStyle name="60% — акцент2" xfId="82"/>
    <cellStyle name="60% — акцент3" xfId="83"/>
    <cellStyle name="60% — акцент4" xfId="84"/>
    <cellStyle name="60% — акцент5" xfId="85"/>
    <cellStyle name="60% —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sta%20de%20expediere\An-2009\PIButilizari\anu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8;&#1072;&#1085;&#1103;\c_driver\WINDOWS.95\&#1056;&#1072;&#1073;&#1086;&#1095;&#1080;&#1081;%20&#1089;&#1090;&#1086;&#1083;\&#1052;&#1086;&#1080;%20&#1076;&#1086;&#1082;&#1091;&#1084;&#1077;&#1085;&#1090;&#1099;\TATYANA\COMERT9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CMXW0MPQ\Transferuri%20-2-08%20bn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XPgrpwise\NE_VMTC_2011_tr1pr_2011.06.03%20compilat%20_v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tilizator\Local%20Settings\Temporary%20Internet%20Files\Content.IE5\3SDACS5C\PIButilizari\trimestri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&#1056;&#1072;&#1073;&#1086;&#1095;&#1080;&#1081;%20&#1089;&#1090;&#1086;&#1083;\&#1052;&#1086;&#1080;%20&#1076;&#1086;&#1082;&#1091;&#1084;&#1077;&#1085;&#1090;&#1099;\ANJELA\AN94\INV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rt 5c 93"/>
      <sheetName val="2-torg 1993"/>
      <sheetName val="2com pe forme"/>
      <sheetName val="alimentatia publ"/>
      <sheetName val="Total comert 1993"/>
      <sheetName val="Sheet3a"/>
      <sheetName val="Sheet4"/>
      <sheetName val="Sheet4a"/>
      <sheetName val="Sheet4b"/>
      <sheetName val="inform"/>
      <sheetName val="Sheet6"/>
      <sheetName val="hidrometeor"/>
      <sheetName val="Geologia"/>
      <sheetName val="Sheet8"/>
      <sheetName val="sanat 93 budjet"/>
      <sheetName val="Sheet10"/>
      <sheetName val="Sheet11"/>
      <sheetName val="Sheet12"/>
      <sheetName val="Sheet13"/>
      <sheetName val="Sheet14"/>
      <sheetName val="Sheet15"/>
      <sheetName val="Sheet16"/>
      <sheetName val="comert_5c_93"/>
      <sheetName val="2-torg_1993"/>
      <sheetName val="2com_pe_forme"/>
      <sheetName val="alimentatia_publ"/>
      <sheetName val="Total_comert_1993"/>
      <sheetName val="sanat_93_budjet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-2007"/>
      <sheetName val="2-2008"/>
      <sheetName val="bp-1,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.5"/>
      <sheetName val="AT"/>
      <sheetName val="3. TC pe zone"/>
      <sheetName val="4. TC pe tari"/>
      <sheetName val="5. CM + TA"/>
      <sheetName val="6. Corectii"/>
      <sheetName val="log"/>
    </sheetNames>
    <sheetDataSet>
      <sheetData sheetId="1">
        <row r="3">
          <cell r="C3">
            <v>23.41</v>
          </cell>
        </row>
        <row r="4">
          <cell r="C4">
            <v>2.41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ciot"/>
      <sheetName val="buget"/>
      <sheetName val="f.4-H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22">
          <cell r="D22">
            <v>1.15403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50" zoomScaleNormal="50" zoomScaleSheetLayoutView="40" zoomScalePageLayoutView="0" workbookViewId="0" topLeftCell="A1">
      <selection activeCell="B2" sqref="B2:G2"/>
    </sheetView>
  </sheetViews>
  <sheetFormatPr defaultColWidth="9.140625" defaultRowHeight="12.75"/>
  <cols>
    <col min="1" max="1" width="12.00390625" style="1" customWidth="1"/>
    <col min="2" max="2" width="120.7109375" style="1" customWidth="1"/>
    <col min="3" max="5" width="24.57421875" style="1" customWidth="1"/>
    <col min="6" max="6" width="18.57421875" style="1" customWidth="1"/>
    <col min="7" max="7" width="120.7109375" style="1" customWidth="1"/>
    <col min="8" max="8" width="42.57421875" style="1" customWidth="1"/>
    <col min="9" max="9" width="24.28125" style="1" customWidth="1"/>
    <col min="10" max="16384" width="9.140625" style="1" customWidth="1"/>
  </cols>
  <sheetData>
    <row r="1" ht="25.5">
      <c r="G1" s="133" t="s">
        <v>146</v>
      </c>
    </row>
    <row r="2" spans="2:7" ht="25.5">
      <c r="B2" s="137" t="s">
        <v>0</v>
      </c>
      <c r="C2" s="137"/>
      <c r="D2" s="137"/>
      <c r="E2" s="137"/>
      <c r="F2" s="137"/>
      <c r="G2" s="137"/>
    </row>
    <row r="3" spans="2:7" ht="25.5">
      <c r="B3" s="137" t="s">
        <v>1</v>
      </c>
      <c r="C3" s="137"/>
      <c r="D3" s="137"/>
      <c r="E3" s="137"/>
      <c r="F3" s="137"/>
      <c r="G3" s="137"/>
    </row>
    <row r="4" spans="2:7" ht="25.5">
      <c r="B4" s="138" t="s">
        <v>154</v>
      </c>
      <c r="C4" s="138"/>
      <c r="D4" s="138"/>
      <c r="E4" s="138"/>
      <c r="F4" s="138"/>
      <c r="G4" s="138"/>
    </row>
    <row r="5" spans="2:7" ht="19.5" thickBot="1">
      <c r="B5" s="2"/>
      <c r="C5" s="2"/>
      <c r="D5" s="2"/>
      <c r="E5" s="2"/>
      <c r="F5" s="2"/>
      <c r="G5" s="2"/>
    </row>
    <row r="6" spans="1:7" ht="187.5" customHeight="1">
      <c r="A6" s="135"/>
      <c r="B6" s="58"/>
      <c r="C6" s="70" t="s">
        <v>133</v>
      </c>
      <c r="D6" s="70" t="s">
        <v>167</v>
      </c>
      <c r="E6" s="70" t="s">
        <v>2</v>
      </c>
      <c r="F6" s="70" t="s">
        <v>3</v>
      </c>
      <c r="G6" s="59"/>
    </row>
    <row r="7" spans="1:7" ht="25.5">
      <c r="A7" s="136"/>
      <c r="B7" s="139" t="s">
        <v>4</v>
      </c>
      <c r="C7" s="139"/>
      <c r="D7" s="139"/>
      <c r="E7" s="139"/>
      <c r="F7" s="139"/>
      <c r="G7" s="140"/>
    </row>
    <row r="8" spans="1:9" s="37" customFormat="1" ht="25.5">
      <c r="A8" s="136"/>
      <c r="B8" s="51" t="s">
        <v>5</v>
      </c>
      <c r="C8" s="38">
        <f>SUM(C9:C19)</f>
        <v>30723967.05274456</v>
      </c>
      <c r="D8" s="39">
        <v>96.08008979608697</v>
      </c>
      <c r="E8" s="40">
        <f>SUM(E9:E19)</f>
        <v>85.6</v>
      </c>
      <c r="F8" s="40">
        <f>SUM(F9:F19)</f>
        <v>-3.4000000000000004</v>
      </c>
      <c r="G8" s="29" t="s">
        <v>6</v>
      </c>
      <c r="I8" s="117"/>
    </row>
    <row r="9" spans="1:9" ht="26.25">
      <c r="A9" s="61" t="s">
        <v>7</v>
      </c>
      <c r="B9" s="45" t="s">
        <v>8</v>
      </c>
      <c r="C9" s="31">
        <v>6484827.876</v>
      </c>
      <c r="D9" s="32">
        <v>82.5686275238004</v>
      </c>
      <c r="E9" s="32">
        <v>18.1</v>
      </c>
      <c r="F9" s="32">
        <v>-3.3</v>
      </c>
      <c r="G9" s="62" t="s">
        <v>9</v>
      </c>
      <c r="I9" s="3"/>
    </row>
    <row r="10" spans="1:9" ht="26.25">
      <c r="A10" s="61" t="s">
        <v>126</v>
      </c>
      <c r="B10" s="45" t="s">
        <v>145</v>
      </c>
      <c r="C10" s="31">
        <v>4180463.071606913</v>
      </c>
      <c r="D10" s="32">
        <v>103.61241177503302</v>
      </c>
      <c r="E10" s="32">
        <v>11.6</v>
      </c>
      <c r="F10" s="32">
        <v>0.4</v>
      </c>
      <c r="G10" s="62" t="s">
        <v>139</v>
      </c>
      <c r="I10" s="3"/>
    </row>
    <row r="11" spans="1:9" ht="78.75">
      <c r="A11" s="61" t="s">
        <v>127</v>
      </c>
      <c r="B11" s="45" t="s">
        <v>135</v>
      </c>
      <c r="C11" s="31">
        <v>666368.8713839999</v>
      </c>
      <c r="D11" s="32">
        <v>94.87288749034994</v>
      </c>
      <c r="E11" s="32">
        <v>1.9</v>
      </c>
      <c r="F11" s="32">
        <v>-0.1</v>
      </c>
      <c r="G11" s="62" t="s">
        <v>140</v>
      </c>
      <c r="I11" s="3"/>
    </row>
    <row r="12" spans="1:9" ht="26.25">
      <c r="A12" s="61" t="s">
        <v>22</v>
      </c>
      <c r="B12" s="45" t="s">
        <v>23</v>
      </c>
      <c r="C12" s="31">
        <v>1393501.7969657239</v>
      </c>
      <c r="D12" s="32">
        <v>98.17349477403818</v>
      </c>
      <c r="E12" s="32">
        <v>3.9</v>
      </c>
      <c r="F12" s="32">
        <v>-0.1</v>
      </c>
      <c r="G12" s="62" t="s">
        <v>24</v>
      </c>
      <c r="I12" s="3"/>
    </row>
    <row r="13" spans="1:9" ht="78.75" customHeight="1">
      <c r="A13" s="61" t="s">
        <v>128</v>
      </c>
      <c r="B13" s="45" t="s">
        <v>156</v>
      </c>
      <c r="C13" s="31">
        <v>7420181.724763979</v>
      </c>
      <c r="D13" s="32">
        <v>97.70367787082347</v>
      </c>
      <c r="E13" s="32">
        <v>20.7</v>
      </c>
      <c r="F13" s="32">
        <v>-0.5</v>
      </c>
      <c r="G13" s="62" t="s">
        <v>164</v>
      </c>
      <c r="I13" s="3"/>
    </row>
    <row r="14" spans="1:9" ht="26.25">
      <c r="A14" s="61" t="s">
        <v>32</v>
      </c>
      <c r="B14" s="45" t="s">
        <v>33</v>
      </c>
      <c r="C14" s="31">
        <v>1883077.2407118012</v>
      </c>
      <c r="D14" s="32">
        <v>100.88702280512449</v>
      </c>
      <c r="E14" s="32">
        <v>5.2</v>
      </c>
      <c r="F14" s="32">
        <v>0</v>
      </c>
      <c r="G14" s="62" t="s">
        <v>34</v>
      </c>
      <c r="I14" s="3"/>
    </row>
    <row r="15" spans="1:9" ht="26.25">
      <c r="A15" s="61" t="s">
        <v>35</v>
      </c>
      <c r="B15" s="45" t="s">
        <v>157</v>
      </c>
      <c r="C15" s="31">
        <v>2177996.6931129997</v>
      </c>
      <c r="D15" s="32">
        <v>117.80588036822894</v>
      </c>
      <c r="E15" s="32">
        <v>6.1</v>
      </c>
      <c r="F15" s="32">
        <v>0.7</v>
      </c>
      <c r="G15" s="62" t="s">
        <v>161</v>
      </c>
      <c r="I15" s="3"/>
    </row>
    <row r="16" spans="1:9" ht="78.75">
      <c r="A16" s="61" t="s">
        <v>129</v>
      </c>
      <c r="B16" s="45" t="s">
        <v>136</v>
      </c>
      <c r="C16" s="31">
        <v>2628727.586804693</v>
      </c>
      <c r="D16" s="32">
        <v>101.66423569470342</v>
      </c>
      <c r="E16" s="32">
        <v>7.3</v>
      </c>
      <c r="F16" s="32">
        <v>0.1</v>
      </c>
      <c r="G16" s="62" t="s">
        <v>141</v>
      </c>
      <c r="I16" s="3"/>
    </row>
    <row r="17" spans="1:9" ht="52.5">
      <c r="A17" s="61" t="s">
        <v>130</v>
      </c>
      <c r="B17" s="45" t="s">
        <v>137</v>
      </c>
      <c r="C17" s="31">
        <v>4282037.570411319</v>
      </c>
      <c r="D17" s="32">
        <v>98.07552882036109</v>
      </c>
      <c r="E17" s="32">
        <v>11.9</v>
      </c>
      <c r="F17" s="32">
        <v>-0.2</v>
      </c>
      <c r="G17" s="62" t="s">
        <v>142</v>
      </c>
      <c r="I17" s="3"/>
    </row>
    <row r="18" spans="1:9" ht="107.25" customHeight="1">
      <c r="A18" s="61" t="s">
        <v>131</v>
      </c>
      <c r="B18" s="45" t="s">
        <v>159</v>
      </c>
      <c r="C18" s="31">
        <v>638727.6209831298</v>
      </c>
      <c r="D18" s="32">
        <v>104.20066161172332</v>
      </c>
      <c r="E18" s="32">
        <v>1.8</v>
      </c>
      <c r="F18" s="32">
        <v>0.1</v>
      </c>
      <c r="G18" s="116" t="s">
        <v>162</v>
      </c>
      <c r="I18" s="3"/>
    </row>
    <row r="19" spans="1:9" ht="28.5" customHeight="1">
      <c r="A19" s="141"/>
      <c r="B19" s="45" t="s">
        <v>138</v>
      </c>
      <c r="C19" s="31">
        <v>-1031943</v>
      </c>
      <c r="D19" s="32" t="s">
        <v>81</v>
      </c>
      <c r="E19" s="32">
        <v>-2.9</v>
      </c>
      <c r="F19" s="32">
        <v>-0.5</v>
      </c>
      <c r="G19" s="62" t="s">
        <v>62</v>
      </c>
      <c r="I19" s="3"/>
    </row>
    <row r="20" spans="1:9" s="37" customFormat="1" ht="25.5">
      <c r="A20" s="142"/>
      <c r="B20" s="52" t="s">
        <v>63</v>
      </c>
      <c r="C20" s="111">
        <v>5165673</v>
      </c>
      <c r="D20" s="33">
        <v>97.61053483257989</v>
      </c>
      <c r="E20" s="33">
        <v>14.4</v>
      </c>
      <c r="F20" s="33">
        <v>-0.3</v>
      </c>
      <c r="G20" s="30" t="s">
        <v>64</v>
      </c>
      <c r="I20" s="117"/>
    </row>
    <row r="21" spans="1:7" ht="26.25">
      <c r="A21" s="142"/>
      <c r="B21" s="53" t="s">
        <v>65</v>
      </c>
      <c r="C21" s="31">
        <v>5230947</v>
      </c>
      <c r="D21" s="32">
        <v>97.37868165789412</v>
      </c>
      <c r="E21" s="32">
        <v>14.6</v>
      </c>
      <c r="F21" s="32">
        <v>-0.4</v>
      </c>
      <c r="G21" s="63" t="s">
        <v>132</v>
      </c>
    </row>
    <row r="22" spans="1:7" s="42" customFormat="1" ht="31.5" customHeight="1">
      <c r="A22" s="143"/>
      <c r="B22" s="128" t="s">
        <v>66</v>
      </c>
      <c r="C22" s="129">
        <f>C8+C20</f>
        <v>35889640.05274456</v>
      </c>
      <c r="D22" s="130">
        <v>96.29988742684726</v>
      </c>
      <c r="E22" s="131">
        <f>E8+E20</f>
        <v>100</v>
      </c>
      <c r="F22" s="131">
        <f>F8+F20</f>
        <v>-3.7</v>
      </c>
      <c r="G22" s="132" t="s">
        <v>67</v>
      </c>
    </row>
    <row r="23" spans="1:7" ht="25.5">
      <c r="A23" s="60"/>
      <c r="B23" s="139" t="s">
        <v>68</v>
      </c>
      <c r="C23" s="139"/>
      <c r="D23" s="139"/>
      <c r="E23" s="139"/>
      <c r="F23" s="139"/>
      <c r="G23" s="140"/>
    </row>
    <row r="24" spans="1:7" s="37" customFormat="1" ht="26.25">
      <c r="A24" s="112"/>
      <c r="B24" s="55" t="s">
        <v>69</v>
      </c>
      <c r="C24" s="38">
        <f>C25+C26</f>
        <v>36491955.6935875</v>
      </c>
      <c r="D24" s="33">
        <f>PIBu!D7</f>
        <v>95.35963010328096</v>
      </c>
      <c r="E24" s="40">
        <f>E25+E26</f>
        <v>101.7</v>
      </c>
      <c r="F24" s="40">
        <f>F25+F26</f>
        <v>-4.8</v>
      </c>
      <c r="G24" s="36" t="s">
        <v>70</v>
      </c>
    </row>
    <row r="25" spans="1:7" ht="26.25">
      <c r="A25" s="60"/>
      <c r="B25" s="56" t="s">
        <v>71</v>
      </c>
      <c r="C25" s="31">
        <v>30999363.038298253</v>
      </c>
      <c r="D25" s="32">
        <v>94.80844753335236</v>
      </c>
      <c r="E25" s="32">
        <v>86.4</v>
      </c>
      <c r="F25" s="32">
        <v>-4.6</v>
      </c>
      <c r="G25" s="47" t="s">
        <v>72</v>
      </c>
    </row>
    <row r="26" spans="1:7" ht="55.5" customHeight="1">
      <c r="A26" s="60"/>
      <c r="B26" s="57" t="s">
        <v>73</v>
      </c>
      <c r="C26" s="31">
        <v>5492592.65528924</v>
      </c>
      <c r="D26" s="32">
        <v>98.43824118291171</v>
      </c>
      <c r="E26" s="32">
        <v>15.3</v>
      </c>
      <c r="F26" s="32">
        <v>-0.2</v>
      </c>
      <c r="G26" s="48" t="s">
        <v>166</v>
      </c>
    </row>
    <row r="27" spans="1:7" s="37" customFormat="1" ht="26.25">
      <c r="A27" s="112"/>
      <c r="B27" s="55" t="s">
        <v>74</v>
      </c>
      <c r="C27" s="38">
        <f>C28+C29</f>
        <v>9129158.192835307</v>
      </c>
      <c r="D27" s="33" t="s">
        <v>81</v>
      </c>
      <c r="E27" s="40">
        <f>E28+E29</f>
        <v>25.400000000000002</v>
      </c>
      <c r="F27" s="40">
        <f>F28+F29</f>
        <v>-1.7</v>
      </c>
      <c r="G27" s="34" t="s">
        <v>75</v>
      </c>
    </row>
    <row r="28" spans="1:7" ht="26.25">
      <c r="A28" s="60"/>
      <c r="B28" s="56" t="s">
        <v>76</v>
      </c>
      <c r="C28" s="31">
        <v>8534745.292835306</v>
      </c>
      <c r="D28" s="32">
        <v>95.1527209453303</v>
      </c>
      <c r="E28" s="32">
        <v>23.8</v>
      </c>
      <c r="F28" s="32">
        <v>-1.2</v>
      </c>
      <c r="G28" s="47" t="s">
        <v>77</v>
      </c>
    </row>
    <row r="29" spans="1:7" ht="26.25">
      <c r="A29" s="60"/>
      <c r="B29" s="56" t="s">
        <v>78</v>
      </c>
      <c r="C29" s="31">
        <v>594412.9000000004</v>
      </c>
      <c r="D29" s="32" t="s">
        <v>81</v>
      </c>
      <c r="E29" s="32">
        <v>1.6</v>
      </c>
      <c r="F29" s="32">
        <v>-0.5</v>
      </c>
      <c r="G29" s="65" t="s">
        <v>79</v>
      </c>
    </row>
    <row r="30" spans="1:7" s="37" customFormat="1" ht="26.25">
      <c r="A30" s="112"/>
      <c r="B30" s="55" t="s">
        <v>80</v>
      </c>
      <c r="C30" s="38">
        <f>C31-C32</f>
        <v>-9731473.640646923</v>
      </c>
      <c r="D30" s="33" t="s">
        <v>81</v>
      </c>
      <c r="E30" s="40">
        <f>E31-E32</f>
        <v>-27.1</v>
      </c>
      <c r="F30" s="40">
        <f>F31-F32</f>
        <v>2.8</v>
      </c>
      <c r="G30" s="36" t="s">
        <v>82</v>
      </c>
    </row>
    <row r="31" spans="1:7" ht="26.25">
      <c r="A31" s="60"/>
      <c r="B31" s="56" t="s">
        <v>83</v>
      </c>
      <c r="C31" s="31">
        <v>12913747.373153508</v>
      </c>
      <c r="D31" s="32">
        <v>99.84218720609074</v>
      </c>
      <c r="E31" s="32">
        <v>36</v>
      </c>
      <c r="F31" s="32">
        <v>0</v>
      </c>
      <c r="G31" s="49" t="s">
        <v>84</v>
      </c>
    </row>
    <row r="32" spans="1:7" ht="27" thickBot="1">
      <c r="A32" s="66"/>
      <c r="B32" s="67" t="s">
        <v>85</v>
      </c>
      <c r="C32" s="68">
        <v>22645221.01380043</v>
      </c>
      <c r="D32" s="69">
        <v>95.62426299978083</v>
      </c>
      <c r="E32" s="69">
        <v>63.1</v>
      </c>
      <c r="F32" s="69">
        <v>-2.8</v>
      </c>
      <c r="G32" s="50" t="s">
        <v>86</v>
      </c>
    </row>
    <row r="33" spans="3:6" ht="12.75">
      <c r="C33" s="3"/>
      <c r="E33" s="4"/>
      <c r="F33" s="4"/>
    </row>
    <row r="34" spans="3:6" ht="12.75">
      <c r="C34" s="3"/>
      <c r="E34" s="4"/>
      <c r="F34" s="4"/>
    </row>
    <row r="35" spans="1:7" ht="15.75" customHeight="1">
      <c r="A35" s="134" t="s">
        <v>87</v>
      </c>
      <c r="B35" s="134"/>
      <c r="C35" s="134"/>
      <c r="D35" s="134"/>
      <c r="E35" s="134"/>
      <c r="F35" s="134"/>
      <c r="G35" s="134"/>
    </row>
    <row r="36" spans="1:7" ht="15.75" customHeight="1">
      <c r="A36" s="134" t="s">
        <v>88</v>
      </c>
      <c r="B36" s="134"/>
      <c r="C36" s="134"/>
      <c r="D36" s="134"/>
      <c r="E36" s="134"/>
      <c r="F36" s="134"/>
      <c r="G36" s="134"/>
    </row>
    <row r="38" spans="3:6" ht="12.75">
      <c r="C38" s="3"/>
      <c r="F38" s="4"/>
    </row>
    <row r="39" ht="12.75">
      <c r="C39" s="3"/>
    </row>
    <row r="40" ht="12.75">
      <c r="C40" s="3"/>
    </row>
    <row r="41" ht="12.75">
      <c r="C41" s="3"/>
    </row>
  </sheetData>
  <sheetProtection/>
  <mergeCells count="9">
    <mergeCell ref="A36:G36"/>
    <mergeCell ref="A6:A8"/>
    <mergeCell ref="B2:G2"/>
    <mergeCell ref="B3:G3"/>
    <mergeCell ref="B4:G4"/>
    <mergeCell ref="B7:G7"/>
    <mergeCell ref="B23:G23"/>
    <mergeCell ref="A35:G35"/>
    <mergeCell ref="A19:A22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="46" zoomScaleNormal="46" zoomScaleSheetLayoutView="40" zoomScalePageLayoutView="0" workbookViewId="0" topLeftCell="A1">
      <selection activeCell="B2" sqref="B2:G2"/>
    </sheetView>
  </sheetViews>
  <sheetFormatPr defaultColWidth="9.140625" defaultRowHeight="12.75"/>
  <cols>
    <col min="1" max="1" width="12.00390625" style="1" customWidth="1"/>
    <col min="2" max="2" width="120.7109375" style="1" customWidth="1"/>
    <col min="3" max="5" width="24.57421875" style="1" customWidth="1"/>
    <col min="6" max="6" width="18.57421875" style="1" customWidth="1"/>
    <col min="7" max="7" width="120.7109375" style="1" customWidth="1"/>
    <col min="8" max="8" width="42.57421875" style="1" customWidth="1"/>
    <col min="9" max="16384" width="9.140625" style="1" customWidth="1"/>
  </cols>
  <sheetData>
    <row r="1" ht="25.5">
      <c r="G1" s="133" t="s">
        <v>147</v>
      </c>
    </row>
    <row r="2" spans="2:7" ht="25.5">
      <c r="B2" s="137" t="s">
        <v>0</v>
      </c>
      <c r="C2" s="137"/>
      <c r="D2" s="137"/>
      <c r="E2" s="137"/>
      <c r="F2" s="137"/>
      <c r="G2" s="137"/>
    </row>
    <row r="3" spans="2:7" ht="25.5">
      <c r="B3" s="137" t="s">
        <v>1</v>
      </c>
      <c r="C3" s="137"/>
      <c r="D3" s="137"/>
      <c r="E3" s="137"/>
      <c r="F3" s="137"/>
      <c r="G3" s="137"/>
    </row>
    <row r="4" spans="2:7" ht="25.5">
      <c r="B4" s="138" t="s">
        <v>152</v>
      </c>
      <c r="C4" s="138"/>
      <c r="D4" s="138"/>
      <c r="E4" s="138"/>
      <c r="F4" s="138"/>
      <c r="G4" s="138"/>
    </row>
    <row r="5" spans="2:7" ht="19.5" thickBot="1">
      <c r="B5" s="2"/>
      <c r="C5" s="2"/>
      <c r="D5" s="2"/>
      <c r="E5" s="2"/>
      <c r="F5" s="2"/>
      <c r="G5" s="2"/>
    </row>
    <row r="6" spans="1:7" ht="189.75" customHeight="1">
      <c r="A6" s="135"/>
      <c r="B6" s="58"/>
      <c r="C6" s="70" t="s">
        <v>133</v>
      </c>
      <c r="D6" s="70" t="s">
        <v>153</v>
      </c>
      <c r="E6" s="70" t="s">
        <v>2</v>
      </c>
      <c r="F6" s="70" t="s">
        <v>3</v>
      </c>
      <c r="G6" s="59"/>
    </row>
    <row r="7" spans="1:7" ht="25.5">
      <c r="A7" s="136"/>
      <c r="B7" s="139" t="s">
        <v>4</v>
      </c>
      <c r="C7" s="139"/>
      <c r="D7" s="139"/>
      <c r="E7" s="139"/>
      <c r="F7" s="139"/>
      <c r="G7" s="140"/>
    </row>
    <row r="8" spans="1:7" s="37" customFormat="1" ht="25.5">
      <c r="A8" s="136"/>
      <c r="B8" s="51" t="s">
        <v>5</v>
      </c>
      <c r="C8" s="38">
        <f>SUM(C9:C19)</f>
        <v>75156020.473053</v>
      </c>
      <c r="D8" s="39">
        <v>100.54868490631077</v>
      </c>
      <c r="E8" s="40">
        <f>SUM(E9:E19)</f>
        <v>84.6</v>
      </c>
      <c r="F8" s="40">
        <f>SUM(F9:F19)</f>
        <v>0.40000000000000024</v>
      </c>
      <c r="G8" s="29" t="s">
        <v>6</v>
      </c>
    </row>
    <row r="9" spans="1:7" ht="26.25">
      <c r="A9" s="61" t="s">
        <v>7</v>
      </c>
      <c r="B9" s="45" t="s">
        <v>8</v>
      </c>
      <c r="C9" s="31">
        <v>9464102.300648</v>
      </c>
      <c r="D9" s="32">
        <v>89.11465848230276</v>
      </c>
      <c r="E9" s="32">
        <v>10.7</v>
      </c>
      <c r="F9" s="32">
        <v>-1.2</v>
      </c>
      <c r="G9" s="62" t="s">
        <v>9</v>
      </c>
    </row>
    <row r="10" spans="1:7" ht="26.25">
      <c r="A10" s="61" t="s">
        <v>126</v>
      </c>
      <c r="B10" s="45" t="s">
        <v>145</v>
      </c>
      <c r="C10" s="31">
        <v>10908318.345954284</v>
      </c>
      <c r="D10" s="32">
        <v>105.30855724861834</v>
      </c>
      <c r="E10" s="32">
        <v>12.3</v>
      </c>
      <c r="F10" s="32">
        <v>0.6</v>
      </c>
      <c r="G10" s="62" t="s">
        <v>139</v>
      </c>
    </row>
    <row r="11" spans="1:7" ht="78.75">
      <c r="A11" s="61" t="s">
        <v>127</v>
      </c>
      <c r="B11" s="45" t="s">
        <v>135</v>
      </c>
      <c r="C11" s="31">
        <v>2509395.0259000342</v>
      </c>
      <c r="D11" s="32">
        <v>102.03837323495692</v>
      </c>
      <c r="E11" s="32">
        <v>2.8</v>
      </c>
      <c r="F11" s="32">
        <v>0.1</v>
      </c>
      <c r="G11" s="62" t="s">
        <v>140</v>
      </c>
    </row>
    <row r="12" spans="1:7" ht="26.25">
      <c r="A12" s="61" t="s">
        <v>22</v>
      </c>
      <c r="B12" s="45" t="s">
        <v>23</v>
      </c>
      <c r="C12" s="31">
        <v>3623510.1100834645</v>
      </c>
      <c r="D12" s="32">
        <v>100.91689076604548</v>
      </c>
      <c r="E12" s="32">
        <v>4.1</v>
      </c>
      <c r="F12" s="32">
        <v>0</v>
      </c>
      <c r="G12" s="62" t="s">
        <v>24</v>
      </c>
    </row>
    <row r="13" spans="1:7" ht="78.75" customHeight="1">
      <c r="A13" s="61" t="s">
        <v>128</v>
      </c>
      <c r="B13" s="45" t="s">
        <v>156</v>
      </c>
      <c r="C13" s="31">
        <v>17533590.797635812</v>
      </c>
      <c r="D13" s="32">
        <v>100.93031275066842</v>
      </c>
      <c r="E13" s="32">
        <v>19.7</v>
      </c>
      <c r="F13" s="32">
        <v>0.2</v>
      </c>
      <c r="G13" s="62" t="s">
        <v>164</v>
      </c>
    </row>
    <row r="14" spans="1:7" ht="26.25">
      <c r="A14" s="61" t="s">
        <v>32</v>
      </c>
      <c r="B14" s="45" t="s">
        <v>33</v>
      </c>
      <c r="C14" s="31">
        <v>5214264.101027639</v>
      </c>
      <c r="D14" s="32">
        <v>102.10635137295809</v>
      </c>
      <c r="E14" s="32">
        <v>5.9</v>
      </c>
      <c r="F14" s="32">
        <v>0.1</v>
      </c>
      <c r="G14" s="62" t="s">
        <v>34</v>
      </c>
    </row>
    <row r="15" spans="1:7" ht="26.25">
      <c r="A15" s="61" t="s">
        <v>35</v>
      </c>
      <c r="B15" s="45" t="s">
        <v>157</v>
      </c>
      <c r="C15" s="31">
        <v>6490332.9826761</v>
      </c>
      <c r="D15" s="32">
        <v>122.70293019569726</v>
      </c>
      <c r="E15" s="32">
        <v>7.3</v>
      </c>
      <c r="F15" s="32">
        <v>1</v>
      </c>
      <c r="G15" s="62" t="s">
        <v>161</v>
      </c>
    </row>
    <row r="16" spans="1:7" ht="78.75">
      <c r="A16" s="61" t="s">
        <v>129</v>
      </c>
      <c r="B16" s="45" t="s">
        <v>136</v>
      </c>
      <c r="C16" s="31">
        <v>7406749.851195637</v>
      </c>
      <c r="D16" s="32">
        <v>103.31258897576991</v>
      </c>
      <c r="E16" s="32">
        <v>8.3</v>
      </c>
      <c r="F16" s="32">
        <v>0.3</v>
      </c>
      <c r="G16" s="62" t="s">
        <v>141</v>
      </c>
    </row>
    <row r="17" spans="1:7" ht="52.5">
      <c r="A17" s="61" t="s">
        <v>130</v>
      </c>
      <c r="B17" s="45" t="s">
        <v>137</v>
      </c>
      <c r="C17" s="31">
        <v>12894673.40454332</v>
      </c>
      <c r="D17" s="32">
        <v>98.65903080465824</v>
      </c>
      <c r="E17" s="32">
        <v>14.5</v>
      </c>
      <c r="F17" s="32">
        <v>-0.2</v>
      </c>
      <c r="G17" s="62" t="s">
        <v>142</v>
      </c>
    </row>
    <row r="18" spans="1:7" ht="107.25" customHeight="1">
      <c r="A18" s="61" t="s">
        <v>131</v>
      </c>
      <c r="B18" s="45" t="s">
        <v>159</v>
      </c>
      <c r="C18" s="31">
        <v>2009662.5533887055</v>
      </c>
      <c r="D18" s="32">
        <v>104.94936682572111</v>
      </c>
      <c r="E18" s="32">
        <v>2.3</v>
      </c>
      <c r="F18" s="32">
        <v>0.1</v>
      </c>
      <c r="G18" s="62" t="s">
        <v>162</v>
      </c>
    </row>
    <row r="19" spans="1:7" ht="28.5" customHeight="1">
      <c r="A19" s="141"/>
      <c r="B19" s="45" t="s">
        <v>138</v>
      </c>
      <c r="C19" s="31">
        <v>-2898579</v>
      </c>
      <c r="D19" s="32" t="s">
        <v>81</v>
      </c>
      <c r="E19" s="32">
        <v>-3.3</v>
      </c>
      <c r="F19" s="32">
        <v>-0.6</v>
      </c>
      <c r="G19" s="62" t="s">
        <v>62</v>
      </c>
    </row>
    <row r="20" spans="1:7" s="37" customFormat="1" ht="25.5">
      <c r="A20" s="142"/>
      <c r="B20" s="52" t="s">
        <v>63</v>
      </c>
      <c r="C20" s="111">
        <v>13683620</v>
      </c>
      <c r="D20" s="33">
        <v>100.48001598902701</v>
      </c>
      <c r="E20" s="33">
        <v>15.4</v>
      </c>
      <c r="F20" s="33">
        <v>0.1</v>
      </c>
      <c r="G20" s="30" t="s">
        <v>64</v>
      </c>
    </row>
    <row r="21" spans="1:7" ht="26.25">
      <c r="A21" s="142"/>
      <c r="B21" s="53" t="s">
        <v>65</v>
      </c>
      <c r="C21" s="31">
        <v>13889283</v>
      </c>
      <c r="D21" s="32">
        <v>100.1305691524222</v>
      </c>
      <c r="E21" s="32">
        <v>15.6</v>
      </c>
      <c r="F21" s="32">
        <v>0.021032627991432257</v>
      </c>
      <c r="G21" s="63" t="s">
        <v>132</v>
      </c>
    </row>
    <row r="22" spans="1:7" s="42" customFormat="1" ht="36.75" customHeight="1">
      <c r="A22" s="143"/>
      <c r="B22" s="54" t="s">
        <v>66</v>
      </c>
      <c r="C22" s="43">
        <v>88839640.473053</v>
      </c>
      <c r="D22" s="41">
        <v>100.53782724175821</v>
      </c>
      <c r="E22" s="44">
        <f>E8+E20</f>
        <v>100</v>
      </c>
      <c r="F22" s="44">
        <f>F8+F20</f>
        <v>0.5000000000000002</v>
      </c>
      <c r="G22" s="64" t="s">
        <v>67</v>
      </c>
    </row>
    <row r="23" spans="1:7" ht="25.5">
      <c r="A23" s="60"/>
      <c r="B23" s="139" t="s">
        <v>68</v>
      </c>
      <c r="C23" s="139"/>
      <c r="D23" s="139"/>
      <c r="E23" s="139"/>
      <c r="F23" s="139"/>
      <c r="G23" s="140"/>
    </row>
    <row r="24" spans="1:7" s="37" customFormat="1" ht="26.25">
      <c r="A24" s="112"/>
      <c r="B24" s="55" t="s">
        <v>69</v>
      </c>
      <c r="C24" s="38">
        <f>C25+C26</f>
        <v>95241243.89354251</v>
      </c>
      <c r="D24" s="33">
        <v>98.3</v>
      </c>
      <c r="E24" s="40">
        <f>E25+E26</f>
        <v>107.2</v>
      </c>
      <c r="F24" s="40">
        <f>F25+F26</f>
        <v>-1.9</v>
      </c>
      <c r="G24" s="36" t="s">
        <v>70</v>
      </c>
    </row>
    <row r="25" spans="1:7" ht="26.25">
      <c r="A25" s="60"/>
      <c r="B25" s="56" t="s">
        <v>71</v>
      </c>
      <c r="C25" s="31">
        <v>77679848.24052158</v>
      </c>
      <c r="D25" s="32">
        <v>98.13130254863613</v>
      </c>
      <c r="E25" s="32">
        <v>87.4</v>
      </c>
      <c r="F25" s="32">
        <v>-1.7</v>
      </c>
      <c r="G25" s="47" t="s">
        <v>72</v>
      </c>
    </row>
    <row r="26" spans="1:7" ht="55.5" customHeight="1">
      <c r="A26" s="60"/>
      <c r="B26" s="57" t="s">
        <v>73</v>
      </c>
      <c r="C26" s="31">
        <v>17561395.653020933</v>
      </c>
      <c r="D26" s="32">
        <v>99.00346698522374</v>
      </c>
      <c r="E26" s="32">
        <v>19.8</v>
      </c>
      <c r="F26" s="32">
        <v>-0.2</v>
      </c>
      <c r="G26" s="48" t="s">
        <v>166</v>
      </c>
    </row>
    <row r="27" spans="1:7" s="37" customFormat="1" ht="26.25">
      <c r="A27" s="112"/>
      <c r="B27" s="55" t="s">
        <v>74</v>
      </c>
      <c r="C27" s="38">
        <f>C28+C29</f>
        <v>21215864.36983207</v>
      </c>
      <c r="D27" s="33" t="s">
        <v>81</v>
      </c>
      <c r="E27" s="40">
        <f>E28+E29</f>
        <v>23.900000000000002</v>
      </c>
      <c r="F27" s="40">
        <f>F28+F29</f>
        <v>-1</v>
      </c>
      <c r="G27" s="34" t="s">
        <v>75</v>
      </c>
    </row>
    <row r="28" spans="1:7" ht="26.25">
      <c r="A28" s="60"/>
      <c r="B28" s="56" t="s">
        <v>76</v>
      </c>
      <c r="C28" s="31">
        <v>21561187.68162299</v>
      </c>
      <c r="D28" s="32">
        <v>99.50810435622832</v>
      </c>
      <c r="E28" s="32">
        <v>24.3</v>
      </c>
      <c r="F28" s="32">
        <v>-0.1</v>
      </c>
      <c r="G28" s="47" t="s">
        <v>77</v>
      </c>
    </row>
    <row r="29" spans="1:7" ht="26.25">
      <c r="A29" s="60"/>
      <c r="B29" s="56" t="s">
        <v>78</v>
      </c>
      <c r="C29" s="31">
        <v>-345323.31179091893</v>
      </c>
      <c r="D29" s="32" t="s">
        <v>81</v>
      </c>
      <c r="E29" s="32">
        <v>-0.4</v>
      </c>
      <c r="F29" s="32">
        <v>-0.9</v>
      </c>
      <c r="G29" s="65" t="s">
        <v>79</v>
      </c>
    </row>
    <row r="30" spans="1:7" s="37" customFormat="1" ht="26.25">
      <c r="A30" s="112"/>
      <c r="B30" s="55" t="s">
        <v>80</v>
      </c>
      <c r="C30" s="38">
        <f>C31-C32</f>
        <v>-27617466.58944018</v>
      </c>
      <c r="D30" s="33" t="s">
        <v>81</v>
      </c>
      <c r="E30" s="40">
        <f>E31-E32</f>
        <v>-31.10000000000001</v>
      </c>
      <c r="F30" s="40">
        <f>F31-F32</f>
        <v>3.4000000000000004</v>
      </c>
      <c r="G30" s="36" t="s">
        <v>82</v>
      </c>
    </row>
    <row r="31" spans="1:7" ht="26.25">
      <c r="A31" s="60"/>
      <c r="B31" s="56" t="s">
        <v>83</v>
      </c>
      <c r="C31" s="31">
        <v>38031529.078052714</v>
      </c>
      <c r="D31" s="32">
        <v>103.2882809126592</v>
      </c>
      <c r="E31" s="32">
        <v>42.8</v>
      </c>
      <c r="F31" s="32">
        <v>1.3</v>
      </c>
      <c r="G31" s="49" t="s">
        <v>84</v>
      </c>
    </row>
    <row r="32" spans="1:7" ht="27" thickBot="1">
      <c r="A32" s="66"/>
      <c r="B32" s="67" t="s">
        <v>85</v>
      </c>
      <c r="C32" s="68">
        <v>65648995.6674929</v>
      </c>
      <c r="D32" s="69">
        <v>97.2821477694072</v>
      </c>
      <c r="E32" s="69">
        <v>73.9</v>
      </c>
      <c r="F32" s="69">
        <v>-2.1</v>
      </c>
      <c r="G32" s="50" t="s">
        <v>86</v>
      </c>
    </row>
    <row r="33" spans="3:6" ht="12.75">
      <c r="C33" s="3"/>
      <c r="E33" s="4"/>
      <c r="F33" s="4"/>
    </row>
    <row r="34" spans="3:6" ht="12.75">
      <c r="C34" s="3"/>
      <c r="E34" s="4"/>
      <c r="F34" s="4"/>
    </row>
    <row r="35" spans="1:7" ht="20.25">
      <c r="A35" s="134" t="s">
        <v>87</v>
      </c>
      <c r="B35" s="134"/>
      <c r="C35" s="134"/>
      <c r="D35" s="134"/>
      <c r="E35" s="134"/>
      <c r="F35" s="134"/>
      <c r="G35" s="134"/>
    </row>
    <row r="36" spans="1:7" ht="20.25">
      <c r="A36" s="134" t="s">
        <v>88</v>
      </c>
      <c r="B36" s="134"/>
      <c r="C36" s="134"/>
      <c r="D36" s="134"/>
      <c r="E36" s="134"/>
      <c r="F36" s="134"/>
      <c r="G36" s="134"/>
    </row>
    <row r="38" spans="3:6" ht="12.75">
      <c r="C38" s="3"/>
      <c r="F38" s="4"/>
    </row>
    <row r="39" spans="3:6" ht="12.75">
      <c r="C39" s="3"/>
      <c r="F39" s="4"/>
    </row>
  </sheetData>
  <sheetProtection/>
  <mergeCells count="9">
    <mergeCell ref="A36:G36"/>
    <mergeCell ref="A6:A8"/>
    <mergeCell ref="B2:G2"/>
    <mergeCell ref="B3:G3"/>
    <mergeCell ref="B4:G4"/>
    <mergeCell ref="B7:G7"/>
    <mergeCell ref="B23:G23"/>
    <mergeCell ref="A35:G35"/>
    <mergeCell ref="A19:A22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46" zoomScaleNormal="46" zoomScaleSheetLayoutView="40" zoomScalePageLayoutView="0" workbookViewId="0" topLeftCell="A1">
      <selection activeCell="B34" sqref="B34"/>
    </sheetView>
  </sheetViews>
  <sheetFormatPr defaultColWidth="9.140625" defaultRowHeight="12.75"/>
  <cols>
    <col min="1" max="1" width="16.7109375" style="5" customWidth="1"/>
    <col min="2" max="2" width="120.7109375" style="5" customWidth="1"/>
    <col min="3" max="4" width="26.28125" style="5" customWidth="1"/>
    <col min="5" max="5" width="24.57421875" style="5" customWidth="1"/>
    <col min="6" max="6" width="133.28125" style="72" customWidth="1"/>
    <col min="7" max="16384" width="9.140625" style="5" customWidth="1"/>
  </cols>
  <sheetData>
    <row r="1" ht="25.5">
      <c r="F1" s="133" t="s">
        <v>148</v>
      </c>
    </row>
    <row r="2" spans="1:6" ht="25.5">
      <c r="A2" s="144" t="s">
        <v>89</v>
      </c>
      <c r="B2" s="144"/>
      <c r="C2" s="144"/>
      <c r="D2" s="144"/>
      <c r="E2" s="144"/>
      <c r="F2" s="144"/>
    </row>
    <row r="3" spans="1:6" ht="25.5">
      <c r="A3" s="144" t="s">
        <v>134</v>
      </c>
      <c r="B3" s="144"/>
      <c r="C3" s="144"/>
      <c r="D3" s="144"/>
      <c r="E3" s="144"/>
      <c r="F3" s="144"/>
    </row>
    <row r="4" spans="1:6" ht="25.5">
      <c r="A4" s="144" t="s">
        <v>154</v>
      </c>
      <c r="B4" s="144"/>
      <c r="C4" s="144"/>
      <c r="D4" s="144"/>
      <c r="E4" s="144"/>
      <c r="F4" s="144"/>
    </row>
    <row r="5" spans="1:6" ht="26.25" thickBot="1">
      <c r="A5" s="6"/>
      <c r="B5" s="6"/>
      <c r="C5" s="6"/>
      <c r="D5" s="6"/>
      <c r="E5" s="6"/>
      <c r="F5" s="28"/>
    </row>
    <row r="6" spans="1:6" ht="165.75" customHeight="1">
      <c r="A6" s="145"/>
      <c r="B6" s="146"/>
      <c r="C6" s="79" t="s">
        <v>143</v>
      </c>
      <c r="D6" s="79" t="s">
        <v>144</v>
      </c>
      <c r="E6" s="79" t="s">
        <v>168</v>
      </c>
      <c r="F6" s="82"/>
    </row>
    <row r="7" spans="1:6" ht="26.25">
      <c r="A7" s="61" t="s">
        <v>7</v>
      </c>
      <c r="B7" s="46" t="s">
        <v>8</v>
      </c>
      <c r="C7" s="74">
        <f>VP!C7-'CI '!C7</f>
        <v>6484827.876</v>
      </c>
      <c r="D7" s="74">
        <f>VP!D7-'CI '!D7</f>
        <v>5304053.403109193</v>
      </c>
      <c r="E7" s="75">
        <v>82.5686275238004</v>
      </c>
      <c r="F7" s="78" t="s">
        <v>9</v>
      </c>
    </row>
    <row r="8" spans="1:6" ht="26.25">
      <c r="A8" s="61" t="s">
        <v>10</v>
      </c>
      <c r="B8" s="46" t="s">
        <v>11</v>
      </c>
      <c r="C8" s="74">
        <f>VP!C8-'CI '!C8</f>
        <v>176220.12416279071</v>
      </c>
      <c r="D8" s="74">
        <f>VP!D8-'CI '!D8</f>
        <v>173917.54704740524</v>
      </c>
      <c r="E8" s="75">
        <v>96.2356967465529</v>
      </c>
      <c r="F8" s="78" t="s">
        <v>12</v>
      </c>
    </row>
    <row r="9" spans="1:6" ht="26.25">
      <c r="A9" s="61" t="s">
        <v>13</v>
      </c>
      <c r="B9" s="46" t="s">
        <v>14</v>
      </c>
      <c r="C9" s="74">
        <f>VP!C9-'CI '!C9</f>
        <v>4004242.9474441223</v>
      </c>
      <c r="D9" s="74">
        <f>VP!D9-'CI '!D9</f>
        <v>3930358.610946592</v>
      </c>
      <c r="E9" s="75">
        <v>103.96504675339948</v>
      </c>
      <c r="F9" s="78" t="s">
        <v>15</v>
      </c>
    </row>
    <row r="10" spans="1:6" ht="52.5">
      <c r="A10" s="61" t="s">
        <v>16</v>
      </c>
      <c r="B10" s="46" t="s">
        <v>17</v>
      </c>
      <c r="C10" s="74">
        <f>VP!C10-'CI '!C10</f>
        <v>292081.52838399995</v>
      </c>
      <c r="D10" s="74">
        <f>VP!D10-'CI '!D10</f>
        <v>291410.3130667816</v>
      </c>
      <c r="E10" s="75">
        <v>91.35780288861866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f>VP!C11-'CI '!C11</f>
        <v>374287.343</v>
      </c>
      <c r="D11" s="74">
        <f>VP!D11-'CI '!D11</f>
        <v>367135.602325888</v>
      </c>
      <c r="E11" s="75">
        <v>97.86157673352332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f>VP!C12-'CI '!C12</f>
        <v>1393501.7969657239</v>
      </c>
      <c r="D12" s="74">
        <f>VP!D12-'CI '!D12</f>
        <v>1271577.4650365133</v>
      </c>
      <c r="E12" s="75">
        <v>98.17349477403818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f>VP!C13-'CI '!C13</f>
        <v>5185906.209905654</v>
      </c>
      <c r="D13" s="74">
        <f>VP!D13-'CI '!D13</f>
        <v>4686981.55601095</v>
      </c>
      <c r="E13" s="75">
        <v>96.93191099240683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f>VP!C14-'CI '!C14</f>
        <v>1830634.9059643992</v>
      </c>
      <c r="D14" s="74">
        <f>VP!D14-'CI '!D14</f>
        <v>1661706.2469960335</v>
      </c>
      <c r="E14" s="75">
        <v>99.12364718020146</v>
      </c>
      <c r="F14" s="78" t="s">
        <v>30</v>
      </c>
    </row>
    <row r="15" spans="1:6" ht="26.25">
      <c r="A15" s="61" t="s">
        <v>31</v>
      </c>
      <c r="B15" s="46" t="s">
        <v>155</v>
      </c>
      <c r="C15" s="74">
        <f>VP!C15-'CI '!C15</f>
        <v>403640.60889392614</v>
      </c>
      <c r="D15" s="74">
        <f>VP!D15-'CI '!D15</f>
        <v>377214.76604832604</v>
      </c>
      <c r="E15" s="75">
        <v>101.33381621224027</v>
      </c>
      <c r="F15" s="78" t="s">
        <v>160</v>
      </c>
    </row>
    <row r="16" spans="1:6" ht="26.25">
      <c r="A16" s="61" t="s">
        <v>32</v>
      </c>
      <c r="B16" s="46" t="s">
        <v>33</v>
      </c>
      <c r="C16" s="74">
        <f>VP!C16-'CI '!C16</f>
        <v>1883077.2407118012</v>
      </c>
      <c r="D16" s="74">
        <f>VP!D16-'CI '!D16</f>
        <v>1801573.7782788773</v>
      </c>
      <c r="E16" s="75">
        <v>100.88702280512449</v>
      </c>
      <c r="F16" s="78" t="s">
        <v>34</v>
      </c>
    </row>
    <row r="17" spans="1:6" ht="26.25">
      <c r="A17" s="61" t="s">
        <v>35</v>
      </c>
      <c r="B17" s="46" t="s">
        <v>157</v>
      </c>
      <c r="C17" s="74">
        <f>VP!C17-'CI '!C17</f>
        <v>2177996.6931129997</v>
      </c>
      <c r="D17" s="74">
        <f>VP!D17-'CI '!D17</f>
        <v>1591056.1090702782</v>
      </c>
      <c r="E17" s="75">
        <v>117.80588036822894</v>
      </c>
      <c r="F17" s="78" t="s">
        <v>161</v>
      </c>
    </row>
    <row r="18" spans="1:6" ht="26.25">
      <c r="A18" s="61" t="s">
        <v>36</v>
      </c>
      <c r="B18" s="46" t="s">
        <v>37</v>
      </c>
      <c r="C18" s="74">
        <f>VP!C18-'CI '!C18</f>
        <v>1577537.8309999998</v>
      </c>
      <c r="D18" s="74">
        <f>VP!D18-'CI '!D18</f>
        <v>1562843.5158301424</v>
      </c>
      <c r="E18" s="75">
        <v>101.79292801574977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f>VP!C19-'CI '!C19</f>
        <v>613502.7736286933</v>
      </c>
      <c r="D19" s="74">
        <f>VP!D19-'CI '!D19</f>
        <v>577387.3886357634</v>
      </c>
      <c r="E19" s="75">
        <v>96.53715397509501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f>VP!C20-'CI '!C20</f>
        <v>437686.9821759998</v>
      </c>
      <c r="D20" s="74">
        <f>VP!D20-'CI '!D20</f>
        <v>408378.15289232193</v>
      </c>
      <c r="E20" s="75">
        <v>109.34595090388186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f>VP!C21-'CI '!C21</f>
        <v>1303010.832</v>
      </c>
      <c r="D21" s="74">
        <f>VP!D21-'CI '!D21</f>
        <v>1184274.5779823777</v>
      </c>
      <c r="E21" s="75">
        <v>99.41727373010998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f>VP!C22-'CI '!C22</f>
        <v>1710637.9189999998</v>
      </c>
      <c r="D22" s="74">
        <f>VP!D22-'CI '!D22</f>
        <v>1808858.3807508368</v>
      </c>
      <c r="E22" s="75">
        <v>96.95007168803161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f>VP!C23-'CI '!C23</f>
        <v>1268388.8194113192</v>
      </c>
      <c r="D23" s="74">
        <f>VP!D23-'CI '!D23</f>
        <v>1281573.122595</v>
      </c>
      <c r="E23" s="75">
        <v>98.46084324593384</v>
      </c>
      <c r="F23" s="78" t="s">
        <v>53</v>
      </c>
    </row>
    <row r="24" spans="1:6" ht="26.25">
      <c r="A24" s="61" t="s">
        <v>54</v>
      </c>
      <c r="B24" s="46" t="s">
        <v>158</v>
      </c>
      <c r="C24" s="74">
        <f>VP!C24-'CI '!C24</f>
        <v>176934.27116800006</v>
      </c>
      <c r="D24" s="74">
        <f>VP!D24-'CI '!D24</f>
        <v>165335.42481728113</v>
      </c>
      <c r="E24" s="75">
        <v>111.00989417843448</v>
      </c>
      <c r="F24" s="78" t="s">
        <v>163</v>
      </c>
    </row>
    <row r="25" spans="1:6" ht="26.25">
      <c r="A25" s="61" t="s">
        <v>55</v>
      </c>
      <c r="B25" s="46" t="s">
        <v>56</v>
      </c>
      <c r="C25" s="74">
        <f>VP!C25-'CI '!C25</f>
        <v>417643.55881512974</v>
      </c>
      <c r="D25" s="74">
        <f>VP!D25-'CI '!D25</f>
        <v>386700.5947307748</v>
      </c>
      <c r="E25" s="75">
        <v>100.9490918463847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f>VP!C26-'CI '!C26</f>
        <v>44149.791</v>
      </c>
      <c r="D26" s="74">
        <f>VP!D26-'CI '!D26</f>
        <v>41338.75561797753</v>
      </c>
      <c r="E26" s="75">
        <v>110.37965065722939</v>
      </c>
      <c r="F26" s="78" t="s">
        <v>60</v>
      </c>
    </row>
    <row r="27" spans="1:6" ht="38.25" customHeight="1">
      <c r="A27" s="61"/>
      <c r="B27" s="46" t="s">
        <v>61</v>
      </c>
      <c r="C27" s="74">
        <f>-'CI '!C27</f>
        <v>-1031943</v>
      </c>
      <c r="D27" s="74">
        <f>-'CI '!D27</f>
        <v>-755448.0234260614</v>
      </c>
      <c r="E27" s="32" t="s">
        <v>81</v>
      </c>
      <c r="F27" s="78" t="s">
        <v>62</v>
      </c>
    </row>
    <row r="28" spans="1:6" s="73" customFormat="1" ht="25.5">
      <c r="A28" s="83"/>
      <c r="B28" s="71" t="s">
        <v>90</v>
      </c>
      <c r="C28" s="76">
        <f>VP!C27-'CI '!C28</f>
        <v>30723967.05274456</v>
      </c>
      <c r="D28" s="76">
        <f>VP!D27-'CI '!D28</f>
        <v>28118227.28836322</v>
      </c>
      <c r="E28" s="77">
        <v>96.08008979608697</v>
      </c>
      <c r="F28" s="84" t="s">
        <v>91</v>
      </c>
    </row>
    <row r="29" spans="1:6" s="73" customFormat="1" ht="25.5">
      <c r="A29" s="81"/>
      <c r="B29" s="52" t="s">
        <v>63</v>
      </c>
      <c r="C29" s="76">
        <v>5165673</v>
      </c>
      <c r="D29" s="76">
        <v>4790582.942719581</v>
      </c>
      <c r="E29" s="77">
        <v>97.61053483257989</v>
      </c>
      <c r="F29" s="30" t="s">
        <v>64</v>
      </c>
    </row>
    <row r="30" spans="1:6" s="73" customFormat="1" ht="36" customHeight="1" thickBot="1">
      <c r="A30" s="122"/>
      <c r="B30" s="127" t="s">
        <v>66</v>
      </c>
      <c r="C30" s="124">
        <f>C28+C29</f>
        <v>35889640.05274456</v>
      </c>
      <c r="D30" s="124">
        <f>D28+D29</f>
        <v>32908810.231082797</v>
      </c>
      <c r="E30" s="125">
        <v>96.29988742684726</v>
      </c>
      <c r="F30" s="121" t="s">
        <v>67</v>
      </c>
    </row>
    <row r="31" spans="3:6" s="107" customFormat="1" ht="26.25">
      <c r="C31" s="108"/>
      <c r="D31" s="115"/>
      <c r="F31" s="109"/>
    </row>
    <row r="32" spans="1:7" s="107" customFormat="1" ht="20.25" customHeight="1">
      <c r="A32" s="134" t="s">
        <v>87</v>
      </c>
      <c r="B32" s="134"/>
      <c r="C32" s="134"/>
      <c r="D32" s="134"/>
      <c r="E32" s="134"/>
      <c r="F32" s="134"/>
      <c r="G32" s="134"/>
    </row>
    <row r="33" spans="1:7" ht="20.25" customHeight="1">
      <c r="A33" s="134" t="s">
        <v>88</v>
      </c>
      <c r="B33" s="134"/>
      <c r="C33" s="134"/>
      <c r="D33" s="134"/>
      <c r="E33" s="134"/>
      <c r="F33" s="134"/>
      <c r="G33" s="134"/>
    </row>
    <row r="34" spans="3:5" ht="26.25">
      <c r="C34" s="105"/>
      <c r="D34" s="105"/>
      <c r="E34" s="105"/>
    </row>
  </sheetData>
  <sheetProtection/>
  <mergeCells count="6">
    <mergeCell ref="A32:G32"/>
    <mergeCell ref="A33:G33"/>
    <mergeCell ref="A2:F2"/>
    <mergeCell ref="A3:F3"/>
    <mergeCell ref="A4:F4"/>
    <mergeCell ref="A6:B6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46" zoomScaleNormal="46" zoomScaleSheetLayoutView="40" zoomScalePageLayoutView="0" workbookViewId="0" topLeftCell="A1">
      <pane xSplit="2" ySplit="6" topLeftCell="C7" activePane="bottomRight" state="frozen"/>
      <selection pane="topLeft" activeCell="B2" sqref="B2:G2"/>
      <selection pane="topRight" activeCell="B2" sqref="B2:G2"/>
      <selection pane="bottomLeft" activeCell="B2" sqref="B2:G2"/>
      <selection pane="bottomRight" activeCell="A2" sqref="A2:G2"/>
    </sheetView>
  </sheetViews>
  <sheetFormatPr defaultColWidth="9.140625" defaultRowHeight="12.75"/>
  <cols>
    <col min="1" max="1" width="17.28125" style="5" customWidth="1"/>
    <col min="2" max="2" width="120.7109375" style="5" customWidth="1"/>
    <col min="3" max="3" width="24.8515625" style="5" customWidth="1"/>
    <col min="4" max="4" width="26.28125" style="5" customWidth="1"/>
    <col min="5" max="5" width="24.8515625" style="5" customWidth="1"/>
    <col min="6" max="6" width="130.57421875" style="5" customWidth="1"/>
    <col min="7" max="16384" width="9.140625" style="5" customWidth="1"/>
  </cols>
  <sheetData>
    <row r="1" ht="25.5">
      <c r="F1" s="133" t="s">
        <v>149</v>
      </c>
    </row>
    <row r="2" spans="1:6" s="72" customFormat="1" ht="26.25">
      <c r="A2" s="144" t="s">
        <v>92</v>
      </c>
      <c r="B2" s="144"/>
      <c r="C2" s="144"/>
      <c r="D2" s="144"/>
      <c r="E2" s="144"/>
      <c r="F2" s="144"/>
    </row>
    <row r="3" spans="1:6" s="72" customFormat="1" ht="26.25">
      <c r="A3" s="144" t="s">
        <v>93</v>
      </c>
      <c r="B3" s="144"/>
      <c r="C3" s="144"/>
      <c r="D3" s="144"/>
      <c r="E3" s="144"/>
      <c r="F3" s="144"/>
    </row>
    <row r="4" spans="1:6" s="72" customFormat="1" ht="26.25">
      <c r="A4" s="144" t="s">
        <v>154</v>
      </c>
      <c r="B4" s="144"/>
      <c r="C4" s="144"/>
      <c r="D4" s="144"/>
      <c r="E4" s="144"/>
      <c r="F4" s="144"/>
    </row>
    <row r="5" spans="1:6" ht="23.25" thickBot="1">
      <c r="A5" s="6"/>
      <c r="B5" s="8"/>
      <c r="C5" s="9"/>
      <c r="D5" s="9"/>
      <c r="E5" s="9"/>
      <c r="F5" s="6"/>
    </row>
    <row r="6" spans="1:6" ht="166.5" customHeight="1">
      <c r="A6" s="145"/>
      <c r="B6" s="146"/>
      <c r="C6" s="79" t="s">
        <v>143</v>
      </c>
      <c r="D6" s="79" t="s">
        <v>144</v>
      </c>
      <c r="E6" s="79" t="s">
        <v>168</v>
      </c>
      <c r="F6" s="80"/>
    </row>
    <row r="7" spans="1:6" ht="26.25">
      <c r="A7" s="61" t="s">
        <v>7</v>
      </c>
      <c r="B7" s="46" t="s">
        <v>8</v>
      </c>
      <c r="C7" s="74">
        <v>13178842.11257143</v>
      </c>
      <c r="D7" s="74">
        <v>11165772.569894316</v>
      </c>
      <c r="E7" s="75">
        <v>82.22463608004742</v>
      </c>
      <c r="F7" s="78" t="s">
        <v>9</v>
      </c>
    </row>
    <row r="8" spans="1:6" ht="26.25">
      <c r="A8" s="61" t="s">
        <v>10</v>
      </c>
      <c r="B8" s="46" t="s">
        <v>11</v>
      </c>
      <c r="C8" s="74">
        <v>365914.04195348837</v>
      </c>
      <c r="D8" s="74">
        <v>361574.94188649737</v>
      </c>
      <c r="E8" s="75">
        <v>96.1</v>
      </c>
      <c r="F8" s="78" t="s">
        <v>12</v>
      </c>
    </row>
    <row r="9" spans="1:6" ht="26.25">
      <c r="A9" s="61" t="s">
        <v>13</v>
      </c>
      <c r="B9" s="46" t="s">
        <v>14</v>
      </c>
      <c r="C9" s="74">
        <v>16045694.879673535</v>
      </c>
      <c r="D9" s="74">
        <v>15855430.265950719</v>
      </c>
      <c r="E9" s="75">
        <v>103.50000132496515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839798.836</v>
      </c>
      <c r="D10" s="74">
        <v>839799.1731031172</v>
      </c>
      <c r="E10" s="75">
        <v>90.9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915429.9349018789</v>
      </c>
      <c r="D11" s="74">
        <v>901013.7154546053</v>
      </c>
      <c r="E11" s="75">
        <v>97.50000000000001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6616771.885689655</v>
      </c>
      <c r="D12" s="74">
        <v>6087186.647368588</v>
      </c>
      <c r="E12" s="75">
        <v>97.25880846463755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9945792.170253253</v>
      </c>
      <c r="D13" s="74">
        <v>9000716.89615679</v>
      </c>
      <c r="E13" s="75">
        <v>96.69999825047957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5586425.143114939</v>
      </c>
      <c r="D14" s="74">
        <v>5099067.209497618</v>
      </c>
      <c r="E14" s="75">
        <v>98.31186188402017</v>
      </c>
      <c r="F14" s="78" t="s">
        <v>30</v>
      </c>
    </row>
    <row r="15" spans="1:6" ht="26.25">
      <c r="A15" s="61" t="s">
        <v>31</v>
      </c>
      <c r="B15" s="46" t="s">
        <v>155</v>
      </c>
      <c r="C15" s="74">
        <v>932785.4945071539</v>
      </c>
      <c r="D15" s="74">
        <v>873394.657778234</v>
      </c>
      <c r="E15" s="75">
        <v>101.07061652738425</v>
      </c>
      <c r="F15" s="78" t="s">
        <v>160</v>
      </c>
    </row>
    <row r="16" spans="1:6" ht="26.25">
      <c r="A16" s="61" t="s">
        <v>32</v>
      </c>
      <c r="B16" s="46" t="s">
        <v>33</v>
      </c>
      <c r="C16" s="74">
        <v>3191540.6775071044</v>
      </c>
      <c r="D16" s="74">
        <v>3055870.0447350885</v>
      </c>
      <c r="E16" s="75">
        <v>101.16734860079345</v>
      </c>
      <c r="F16" s="78" t="s">
        <v>34</v>
      </c>
    </row>
    <row r="17" spans="1:6" ht="26.25">
      <c r="A17" s="61" t="s">
        <v>35</v>
      </c>
      <c r="B17" s="46" t="s">
        <v>157</v>
      </c>
      <c r="C17" s="74">
        <v>3039761.0999999996</v>
      </c>
      <c r="D17" s="74">
        <v>2225300.951683748</v>
      </c>
      <c r="E17" s="75">
        <v>118.56674333924832</v>
      </c>
      <c r="F17" s="78" t="s">
        <v>161</v>
      </c>
    </row>
    <row r="18" spans="1:6" ht="26.25">
      <c r="A18" s="61" t="s">
        <v>36</v>
      </c>
      <c r="B18" s="46" t="s">
        <v>37</v>
      </c>
      <c r="C18" s="74">
        <v>2836263.134328358</v>
      </c>
      <c r="D18" s="74">
        <v>2815466.9465246797</v>
      </c>
      <c r="E18" s="75">
        <v>101.14644569712759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1284977.986921842</v>
      </c>
      <c r="D19" s="74">
        <v>1210554.0469486075</v>
      </c>
      <c r="E19" s="75">
        <v>96.2493820156451</v>
      </c>
      <c r="F19" s="78" t="s">
        <v>41</v>
      </c>
    </row>
    <row r="20" spans="1:6" ht="52.5">
      <c r="A20" s="61" t="s">
        <v>42</v>
      </c>
      <c r="B20" s="46" t="s">
        <v>43</v>
      </c>
      <c r="C20" s="74">
        <v>1303222.4049999998</v>
      </c>
      <c r="D20" s="74">
        <v>1220245.697565543</v>
      </c>
      <c r="E20" s="75">
        <v>110.2789124137757</v>
      </c>
      <c r="F20" s="78" t="s">
        <v>44</v>
      </c>
    </row>
    <row r="21" spans="1:6" ht="52.5">
      <c r="A21" s="61" t="s">
        <v>45</v>
      </c>
      <c r="B21" s="46" t="s">
        <v>46</v>
      </c>
      <c r="C21" s="74">
        <v>1869456</v>
      </c>
      <c r="D21" s="74">
        <v>1699102.694379308</v>
      </c>
      <c r="E21" s="75">
        <v>99.3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2343643.3891050583</v>
      </c>
      <c r="D22" s="74">
        <v>2481287.216393466</v>
      </c>
      <c r="E22" s="75">
        <v>96.79999999999998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1940170.6959932991</v>
      </c>
      <c r="D23" s="74">
        <v>1963248.513</v>
      </c>
      <c r="E23" s="75">
        <v>98.45310845270662</v>
      </c>
      <c r="F23" s="78" t="s">
        <v>53</v>
      </c>
    </row>
    <row r="24" spans="1:6" ht="26.25">
      <c r="A24" s="61" t="s">
        <v>54</v>
      </c>
      <c r="B24" s="46" t="s">
        <v>158</v>
      </c>
      <c r="C24" s="74">
        <v>430899.15721988364</v>
      </c>
      <c r="D24" s="74">
        <v>403463.63035569625</v>
      </c>
      <c r="E24" s="75">
        <v>110.69446953932032</v>
      </c>
      <c r="F24" s="78" t="s">
        <v>163</v>
      </c>
    </row>
    <row r="25" spans="1:6" ht="26.25">
      <c r="A25" s="61" t="s">
        <v>55</v>
      </c>
      <c r="B25" s="46" t="s">
        <v>56</v>
      </c>
      <c r="C25" s="74">
        <v>858118.1536812449</v>
      </c>
      <c r="D25" s="74">
        <v>803481.4173045366</v>
      </c>
      <c r="E25" s="75">
        <v>99.71600802800418</v>
      </c>
      <c r="F25" s="78" t="s">
        <v>57</v>
      </c>
    </row>
    <row r="26" spans="1:6" ht="78.75">
      <c r="A26" s="61" t="s">
        <v>58</v>
      </c>
      <c r="B26" s="46" t="s">
        <v>59</v>
      </c>
      <c r="C26" s="74">
        <v>44149.791</v>
      </c>
      <c r="D26" s="74">
        <v>41338.75561797753</v>
      </c>
      <c r="E26" s="75">
        <v>110.37965065722939</v>
      </c>
      <c r="F26" s="78" t="s">
        <v>60</v>
      </c>
    </row>
    <row r="27" spans="1:6" s="73" customFormat="1" ht="37.5" customHeight="1" thickBot="1">
      <c r="A27" s="122"/>
      <c r="B27" s="123" t="s">
        <v>94</v>
      </c>
      <c r="C27" s="124">
        <f>SUM(C7:C26)</f>
        <v>73569656.98942213</v>
      </c>
      <c r="D27" s="124">
        <f>SUM(D7:D26)</f>
        <v>68103315.9915991</v>
      </c>
      <c r="E27" s="125">
        <v>96.92778872412408</v>
      </c>
      <c r="F27" s="126" t="s">
        <v>95</v>
      </c>
    </row>
    <row r="28" spans="3:5" ht="15.75">
      <c r="C28" s="105"/>
      <c r="D28" s="105"/>
      <c r="E28" s="106"/>
    </row>
    <row r="29" spans="1:7" ht="20.25" customHeight="1">
      <c r="A29" s="134" t="s">
        <v>87</v>
      </c>
      <c r="B29" s="134"/>
      <c r="C29" s="134"/>
      <c r="D29" s="134"/>
      <c r="E29" s="134"/>
      <c r="F29" s="134"/>
      <c r="G29" s="134"/>
    </row>
    <row r="30" spans="1:7" ht="20.25" customHeight="1">
      <c r="A30" s="134" t="s">
        <v>88</v>
      </c>
      <c r="B30" s="134"/>
      <c r="C30" s="134"/>
      <c r="D30" s="134"/>
      <c r="E30" s="134"/>
      <c r="F30" s="134"/>
      <c r="G30" s="134"/>
    </row>
  </sheetData>
  <sheetProtection/>
  <mergeCells count="6">
    <mergeCell ref="A29:G29"/>
    <mergeCell ref="A30:G30"/>
    <mergeCell ref="A2:F2"/>
    <mergeCell ref="A3:F3"/>
    <mergeCell ref="A4:F4"/>
    <mergeCell ref="A6:B6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48" zoomScaleNormal="48" zoomScaleSheetLayoutView="40" zoomScalePageLayoutView="0" workbookViewId="0" topLeftCell="A1">
      <selection activeCell="A2" sqref="A2:G2"/>
    </sheetView>
  </sheetViews>
  <sheetFormatPr defaultColWidth="9.140625" defaultRowHeight="12.75"/>
  <cols>
    <col min="1" max="1" width="14.8515625" style="5" customWidth="1"/>
    <col min="2" max="2" width="120.7109375" style="5" customWidth="1"/>
    <col min="3" max="4" width="26.8515625" style="5" customWidth="1"/>
    <col min="5" max="5" width="24.7109375" style="5" customWidth="1"/>
    <col min="6" max="6" width="139.57421875" style="5" customWidth="1"/>
    <col min="7" max="16384" width="9.140625" style="5" customWidth="1"/>
  </cols>
  <sheetData>
    <row r="1" ht="25.5">
      <c r="F1" s="133" t="s">
        <v>150</v>
      </c>
    </row>
    <row r="2" spans="1:6" s="72" customFormat="1" ht="26.25">
      <c r="A2" s="144" t="s">
        <v>96</v>
      </c>
      <c r="B2" s="144"/>
      <c r="C2" s="144"/>
      <c r="D2" s="144"/>
      <c r="E2" s="144"/>
      <c r="F2" s="144"/>
    </row>
    <row r="3" spans="1:6" s="72" customFormat="1" ht="26.25">
      <c r="A3" s="144" t="s">
        <v>97</v>
      </c>
      <c r="B3" s="144"/>
      <c r="C3" s="144"/>
      <c r="D3" s="144"/>
      <c r="E3" s="144"/>
      <c r="F3" s="144"/>
    </row>
    <row r="4" spans="1:6" s="72" customFormat="1" ht="26.25">
      <c r="A4" s="144" t="s">
        <v>154</v>
      </c>
      <c r="B4" s="144"/>
      <c r="C4" s="144"/>
      <c r="D4" s="144"/>
      <c r="E4" s="144"/>
      <c r="F4" s="144"/>
    </row>
    <row r="5" spans="1:6" ht="23.25" thickBot="1">
      <c r="A5" s="6"/>
      <c r="B5" s="10"/>
      <c r="C5" s="7"/>
      <c r="D5" s="7"/>
      <c r="E5" s="7"/>
      <c r="F5" s="6"/>
    </row>
    <row r="6" spans="1:6" ht="156.75" customHeight="1">
      <c r="A6" s="145"/>
      <c r="B6" s="146"/>
      <c r="C6" s="79" t="s">
        <v>143</v>
      </c>
      <c r="D6" s="79" t="s">
        <v>144</v>
      </c>
      <c r="E6" s="79" t="s">
        <v>168</v>
      </c>
      <c r="F6" s="80"/>
    </row>
    <row r="7" spans="1:6" ht="26.25">
      <c r="A7" s="61" t="s">
        <v>7</v>
      </c>
      <c r="B7" s="46" t="s">
        <v>8</v>
      </c>
      <c r="C7" s="74">
        <v>6694014.236571429</v>
      </c>
      <c r="D7" s="74">
        <v>5861719.166785123</v>
      </c>
      <c r="E7" s="75">
        <v>81.91583180743635</v>
      </c>
      <c r="F7" s="78" t="s">
        <v>9</v>
      </c>
    </row>
    <row r="8" spans="1:6" ht="26.25">
      <c r="A8" s="61" t="s">
        <v>10</v>
      </c>
      <c r="B8" s="46" t="s">
        <v>11</v>
      </c>
      <c r="C8" s="74">
        <v>189693.91779069765</v>
      </c>
      <c r="D8" s="74">
        <v>187657.39483909213</v>
      </c>
      <c r="E8" s="75">
        <v>95.97457988965792</v>
      </c>
      <c r="F8" s="78" t="s">
        <v>12</v>
      </c>
    </row>
    <row r="9" spans="1:6" ht="26.25">
      <c r="A9" s="61" t="s">
        <v>13</v>
      </c>
      <c r="B9" s="46" t="s">
        <v>14</v>
      </c>
      <c r="C9" s="74">
        <v>12041451.932229413</v>
      </c>
      <c r="D9" s="74">
        <v>11925071.655004127</v>
      </c>
      <c r="E9" s="75">
        <v>103.34763823803279</v>
      </c>
      <c r="F9" s="78" t="s">
        <v>15</v>
      </c>
    </row>
    <row r="10" spans="1:6" ht="52.5">
      <c r="A10" s="61" t="s">
        <v>16</v>
      </c>
      <c r="B10" s="46" t="s">
        <v>17</v>
      </c>
      <c r="C10" s="74">
        <v>547717.3076160001</v>
      </c>
      <c r="D10" s="74">
        <v>548388.8600363355</v>
      </c>
      <c r="E10" s="75">
        <v>90.65858840340162</v>
      </c>
      <c r="F10" s="78" t="s">
        <v>18</v>
      </c>
    </row>
    <row r="11" spans="1:6" ht="52.5">
      <c r="A11" s="61" t="s">
        <v>19</v>
      </c>
      <c r="B11" s="46" t="s">
        <v>20</v>
      </c>
      <c r="C11" s="74">
        <v>541142.591901879</v>
      </c>
      <c r="D11" s="74">
        <v>533878.1131287173</v>
      </c>
      <c r="E11" s="75">
        <v>97.25289859936987</v>
      </c>
      <c r="F11" s="78" t="s">
        <v>21</v>
      </c>
    </row>
    <row r="12" spans="1:6" ht="26.25">
      <c r="A12" s="61" t="s">
        <v>22</v>
      </c>
      <c r="B12" s="46" t="s">
        <v>23</v>
      </c>
      <c r="C12" s="74">
        <v>5223270.088723931</v>
      </c>
      <c r="D12" s="74">
        <v>4815609.182332074</v>
      </c>
      <c r="E12" s="75">
        <v>97.0201200586857</v>
      </c>
      <c r="F12" s="78" t="s">
        <v>24</v>
      </c>
    </row>
    <row r="13" spans="1:6" ht="52.5">
      <c r="A13" s="61" t="s">
        <v>25</v>
      </c>
      <c r="B13" s="46" t="s">
        <v>26</v>
      </c>
      <c r="C13" s="74">
        <v>4759885.960347598</v>
      </c>
      <c r="D13" s="74">
        <v>4313735.340145839</v>
      </c>
      <c r="E13" s="75">
        <v>96.44927388187294</v>
      </c>
      <c r="F13" s="78" t="s">
        <v>27</v>
      </c>
    </row>
    <row r="14" spans="1:6" ht="26.25">
      <c r="A14" s="61" t="s">
        <v>28</v>
      </c>
      <c r="B14" s="46" t="s">
        <v>29</v>
      </c>
      <c r="C14" s="74">
        <v>3755790.23715054</v>
      </c>
      <c r="D14" s="74">
        <v>3437360.962501584</v>
      </c>
      <c r="E14" s="75">
        <v>97.92417337063225</v>
      </c>
      <c r="F14" s="78" t="s">
        <v>30</v>
      </c>
    </row>
    <row r="15" spans="1:6" ht="26.25">
      <c r="A15" s="61" t="s">
        <v>31</v>
      </c>
      <c r="B15" s="46" t="s">
        <v>155</v>
      </c>
      <c r="C15" s="74">
        <v>529144.8856132277</v>
      </c>
      <c r="D15" s="74">
        <v>496179.89172990795</v>
      </c>
      <c r="E15" s="75">
        <v>100.87143516836818</v>
      </c>
      <c r="F15" s="78" t="s">
        <v>160</v>
      </c>
    </row>
    <row r="16" spans="1:6" ht="26.25">
      <c r="A16" s="61" t="s">
        <v>32</v>
      </c>
      <c r="B16" s="46" t="s">
        <v>33</v>
      </c>
      <c r="C16" s="74">
        <v>1308463.4367953031</v>
      </c>
      <c r="D16" s="74">
        <v>1254296.2664562112</v>
      </c>
      <c r="E16" s="75">
        <v>101.57272342853273</v>
      </c>
      <c r="F16" s="78" t="s">
        <v>34</v>
      </c>
    </row>
    <row r="17" spans="1:6" ht="26.25">
      <c r="A17" s="61" t="s">
        <v>35</v>
      </c>
      <c r="B17" s="46" t="s">
        <v>157</v>
      </c>
      <c r="C17" s="74">
        <v>861764.406887</v>
      </c>
      <c r="D17" s="74">
        <v>634244.8426134699</v>
      </c>
      <c r="E17" s="75">
        <v>120.51939590674037</v>
      </c>
      <c r="F17" s="78" t="s">
        <v>161</v>
      </c>
    </row>
    <row r="18" spans="1:6" ht="26.25">
      <c r="A18" s="61" t="s">
        <v>36</v>
      </c>
      <c r="B18" s="46" t="s">
        <v>37</v>
      </c>
      <c r="C18" s="74">
        <v>1258725.303328358</v>
      </c>
      <c r="D18" s="74">
        <v>1252623.4306945372</v>
      </c>
      <c r="E18" s="75">
        <v>100.35128129249583</v>
      </c>
      <c r="F18" s="78" t="s">
        <v>38</v>
      </c>
    </row>
    <row r="19" spans="1:6" ht="26.25">
      <c r="A19" s="61" t="s">
        <v>39</v>
      </c>
      <c r="B19" s="46" t="s">
        <v>40</v>
      </c>
      <c r="C19" s="74">
        <v>671475.2132931487</v>
      </c>
      <c r="D19" s="74">
        <v>633166.6583128441</v>
      </c>
      <c r="E19" s="75">
        <v>95.98845308654043</v>
      </c>
      <c r="F19" s="78" t="s">
        <v>41</v>
      </c>
    </row>
    <row r="20" spans="1:6" ht="26.25">
      <c r="A20" s="61" t="s">
        <v>42</v>
      </c>
      <c r="B20" s="46" t="s">
        <v>43</v>
      </c>
      <c r="C20" s="74">
        <v>865535.422824</v>
      </c>
      <c r="D20" s="74">
        <v>811867.5446732211</v>
      </c>
      <c r="E20" s="75">
        <v>110.75424624661281</v>
      </c>
      <c r="F20" s="78" t="s">
        <v>44</v>
      </c>
    </row>
    <row r="21" spans="1:6" ht="26.25">
      <c r="A21" s="61" t="s">
        <v>45</v>
      </c>
      <c r="B21" s="46" t="s">
        <v>46</v>
      </c>
      <c r="C21" s="74">
        <v>566445.168</v>
      </c>
      <c r="D21" s="74">
        <v>514828.1163969303</v>
      </c>
      <c r="E21" s="75">
        <v>99.03127911104664</v>
      </c>
      <c r="F21" s="78" t="s">
        <v>47</v>
      </c>
    </row>
    <row r="22" spans="1:6" ht="26.25">
      <c r="A22" s="61" t="s">
        <v>48</v>
      </c>
      <c r="B22" s="46" t="s">
        <v>49</v>
      </c>
      <c r="C22" s="74">
        <v>633005.4701050584</v>
      </c>
      <c r="D22" s="74">
        <v>672428.8356426294</v>
      </c>
      <c r="E22" s="75">
        <v>96.39859794836248</v>
      </c>
      <c r="F22" s="78" t="s">
        <v>50</v>
      </c>
    </row>
    <row r="23" spans="1:6" ht="26.25">
      <c r="A23" s="61" t="s">
        <v>51</v>
      </c>
      <c r="B23" s="46" t="s">
        <v>52</v>
      </c>
      <c r="C23" s="74">
        <v>671781.87658198</v>
      </c>
      <c r="D23" s="74">
        <v>681675.390405</v>
      </c>
      <c r="E23" s="75">
        <v>98.43857006557948</v>
      </c>
      <c r="F23" s="78" t="s">
        <v>53</v>
      </c>
    </row>
    <row r="24" spans="1:6" ht="26.25">
      <c r="A24" s="61" t="s">
        <v>54</v>
      </c>
      <c r="B24" s="46" t="s">
        <v>158</v>
      </c>
      <c r="C24" s="74">
        <v>253964.88605188357</v>
      </c>
      <c r="D24" s="74">
        <v>238128.20553841512</v>
      </c>
      <c r="E24" s="75">
        <v>110.4765184810452</v>
      </c>
      <c r="F24" s="78" t="s">
        <v>163</v>
      </c>
    </row>
    <row r="25" spans="1:6" ht="26.25">
      <c r="A25" s="61" t="s">
        <v>55</v>
      </c>
      <c r="B25" s="46" t="s">
        <v>56</v>
      </c>
      <c r="C25" s="74">
        <v>440474.5948661152</v>
      </c>
      <c r="D25" s="74">
        <v>416780.82257376175</v>
      </c>
      <c r="E25" s="75">
        <v>98.59855864233522</v>
      </c>
      <c r="F25" s="78" t="s">
        <v>57</v>
      </c>
    </row>
    <row r="26" spans="1:6" ht="78.75">
      <c r="A26" s="61" t="s">
        <v>58</v>
      </c>
      <c r="B26" s="46" t="s">
        <v>59</v>
      </c>
      <c r="C26" s="74"/>
      <c r="D26" s="74"/>
      <c r="E26" s="75"/>
      <c r="F26" s="78" t="s">
        <v>60</v>
      </c>
    </row>
    <row r="27" spans="1:6" ht="26.25">
      <c r="A27" s="113"/>
      <c r="B27" s="35" t="s">
        <v>61</v>
      </c>
      <c r="C27" s="74">
        <v>1031943</v>
      </c>
      <c r="D27" s="74">
        <v>755448.0234260614</v>
      </c>
      <c r="E27" s="32">
        <v>133.90274666374432</v>
      </c>
      <c r="F27" s="114" t="s">
        <v>62</v>
      </c>
    </row>
    <row r="28" spans="1:6" s="73" customFormat="1" ht="30.75" customHeight="1" thickBot="1">
      <c r="A28" s="122"/>
      <c r="B28" s="123" t="s">
        <v>98</v>
      </c>
      <c r="C28" s="124">
        <f>SUM(C7:C27)</f>
        <v>42845689.93667757</v>
      </c>
      <c r="D28" s="124">
        <f>SUM(D7:D27)</f>
        <v>39985088.70323588</v>
      </c>
      <c r="E28" s="125">
        <v>97.5329196268163</v>
      </c>
      <c r="F28" s="121" t="s">
        <v>99</v>
      </c>
    </row>
    <row r="29" spans="3:4" ht="15.75">
      <c r="C29" s="105"/>
      <c r="D29" s="105"/>
    </row>
    <row r="30" spans="1:7" ht="20.25">
      <c r="A30" s="134" t="s">
        <v>87</v>
      </c>
      <c r="B30" s="134"/>
      <c r="C30" s="134"/>
      <c r="D30" s="134"/>
      <c r="E30" s="134"/>
      <c r="F30" s="134"/>
      <c r="G30" s="134"/>
    </row>
    <row r="31" spans="1:7" ht="20.25">
      <c r="A31" s="134" t="s">
        <v>88</v>
      </c>
      <c r="B31" s="134"/>
      <c r="C31" s="134"/>
      <c r="D31" s="134"/>
      <c r="E31" s="134"/>
      <c r="F31" s="134"/>
      <c r="G31" s="134"/>
    </row>
    <row r="32" ht="15.75">
      <c r="D32" s="105"/>
    </row>
  </sheetData>
  <sheetProtection/>
  <mergeCells count="6">
    <mergeCell ref="A30:G30"/>
    <mergeCell ref="A31:G31"/>
    <mergeCell ref="A2:F2"/>
    <mergeCell ref="A3:F3"/>
    <mergeCell ref="A4:F4"/>
    <mergeCell ref="A6:B6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4"/>
  <sheetViews>
    <sheetView zoomScale="51" zoomScaleNormal="51" zoomScaleSheetLayoutView="40" zoomScalePageLayoutView="0" workbookViewId="0" topLeftCell="A1">
      <selection activeCell="A2" sqref="A2"/>
    </sheetView>
  </sheetViews>
  <sheetFormatPr defaultColWidth="84.8515625" defaultRowHeight="12.75"/>
  <cols>
    <col min="1" max="1" width="135.28125" style="11" customWidth="1"/>
    <col min="2" max="3" width="26.28125" style="11" customWidth="1"/>
    <col min="4" max="4" width="22.7109375" style="11" customWidth="1"/>
    <col min="5" max="5" width="140.00390625" style="100" customWidth="1"/>
    <col min="6" max="255" width="11.421875" style="11" customWidth="1"/>
    <col min="256" max="16384" width="84.8515625" style="11" customWidth="1"/>
  </cols>
  <sheetData>
    <row r="1" ht="25.5">
      <c r="E1" s="133" t="s">
        <v>151</v>
      </c>
    </row>
    <row r="2" spans="1:5" s="12" customFormat="1" ht="25.5">
      <c r="A2" s="13" t="s">
        <v>100</v>
      </c>
      <c r="B2" s="14"/>
      <c r="C2" s="14"/>
      <c r="D2" s="14"/>
      <c r="E2" s="14"/>
    </row>
    <row r="3" spans="1:5" s="15" customFormat="1" ht="25.5">
      <c r="A3" s="16" t="s">
        <v>101</v>
      </c>
      <c r="B3" s="17"/>
      <c r="C3" s="17"/>
      <c r="D3" s="17"/>
      <c r="E3" s="14"/>
    </row>
    <row r="4" spans="1:5" s="15" customFormat="1" ht="25.5">
      <c r="A4" s="16" t="s">
        <v>154</v>
      </c>
      <c r="B4" s="17"/>
      <c r="C4" s="17"/>
      <c r="D4" s="17"/>
      <c r="E4" s="14"/>
    </row>
    <row r="5" spans="1:5" ht="26.25" thickBot="1">
      <c r="A5" s="27"/>
      <c r="B5" s="18"/>
      <c r="C5" s="18"/>
      <c r="D5" s="19"/>
      <c r="E5" s="28"/>
    </row>
    <row r="6" spans="1:5" ht="207.75" customHeight="1">
      <c r="A6" s="26"/>
      <c r="B6" s="79" t="s">
        <v>143</v>
      </c>
      <c r="C6" s="79" t="s">
        <v>144</v>
      </c>
      <c r="D6" s="79" t="s">
        <v>168</v>
      </c>
      <c r="E6" s="92"/>
    </row>
    <row r="7" spans="1:6" s="20" customFormat="1" ht="25.5">
      <c r="A7" s="85" t="s">
        <v>165</v>
      </c>
      <c r="B7" s="104">
        <f>B8+B14+B15</f>
        <v>36491955.69358749</v>
      </c>
      <c r="C7" s="104">
        <f>C8+C14+C15</f>
        <v>33888179.41819855</v>
      </c>
      <c r="D7" s="101">
        <v>95.35963010328096</v>
      </c>
      <c r="E7" s="93" t="s">
        <v>70</v>
      </c>
      <c r="F7" s="21"/>
    </row>
    <row r="8" spans="1:6" ht="26.25">
      <c r="A8" s="86" t="s">
        <v>71</v>
      </c>
      <c r="B8" s="103">
        <v>30999363.038298253</v>
      </c>
      <c r="C8" s="103">
        <v>28576142.7485423</v>
      </c>
      <c r="D8" s="102">
        <v>94.80844753335236</v>
      </c>
      <c r="E8" s="94" t="s">
        <v>72</v>
      </c>
      <c r="F8" s="21"/>
    </row>
    <row r="9" spans="1:6" ht="26.25">
      <c r="A9" s="87" t="s">
        <v>102</v>
      </c>
      <c r="B9" s="103">
        <v>16615732.163299998</v>
      </c>
      <c r="C9" s="103">
        <v>15098348.17201272</v>
      </c>
      <c r="D9" s="102">
        <v>93.58196056941611</v>
      </c>
      <c r="E9" s="95" t="s">
        <v>103</v>
      </c>
      <c r="F9" s="21"/>
    </row>
    <row r="10" spans="1:6" ht="26.25">
      <c r="A10" s="87" t="s">
        <v>104</v>
      </c>
      <c r="B10" s="103">
        <v>7503553.030593289</v>
      </c>
      <c r="C10" s="103">
        <v>6957397.339446722</v>
      </c>
      <c r="D10" s="102">
        <v>99.02092331860581</v>
      </c>
      <c r="E10" s="95" t="s">
        <v>105</v>
      </c>
      <c r="F10" s="21"/>
    </row>
    <row r="11" spans="1:6" ht="26.25">
      <c r="A11" s="87" t="s">
        <v>106</v>
      </c>
      <c r="B11" s="103">
        <v>6376723.90662719</v>
      </c>
      <c r="C11" s="103">
        <v>5948005.054161346</v>
      </c>
      <c r="D11" s="102">
        <v>92.28994718044295</v>
      </c>
      <c r="E11" s="95" t="s">
        <v>107</v>
      </c>
      <c r="F11" s="21"/>
    </row>
    <row r="12" spans="1:6" ht="26.25">
      <c r="A12" s="87" t="s">
        <v>108</v>
      </c>
      <c r="B12" s="103">
        <v>1326654.989964158</v>
      </c>
      <c r="C12" s="103">
        <v>1295326.1215569829</v>
      </c>
      <c r="D12" s="102">
        <v>107.46166245534548</v>
      </c>
      <c r="E12" s="95" t="s">
        <v>109</v>
      </c>
      <c r="F12" s="21"/>
    </row>
    <row r="13" spans="1:6" ht="52.5">
      <c r="A13" s="87" t="s">
        <v>110</v>
      </c>
      <c r="B13" s="103">
        <v>823301.0521863803</v>
      </c>
      <c r="C13" s="103">
        <v>722933.9386354681</v>
      </c>
      <c r="D13" s="102">
        <v>107.99999999999999</v>
      </c>
      <c r="E13" s="95" t="s">
        <v>111</v>
      </c>
      <c r="F13" s="21"/>
    </row>
    <row r="14" spans="1:6" ht="26.25">
      <c r="A14" s="88" t="s">
        <v>112</v>
      </c>
      <c r="B14" s="103">
        <v>5021373.684999999</v>
      </c>
      <c r="C14" s="103">
        <v>4877953.47221796</v>
      </c>
      <c r="D14" s="102">
        <v>98.40220635701972</v>
      </c>
      <c r="E14" s="94" t="s">
        <v>113</v>
      </c>
      <c r="F14" s="21"/>
    </row>
    <row r="15" spans="1:6" ht="52.5">
      <c r="A15" s="88" t="s">
        <v>114</v>
      </c>
      <c r="B15" s="103">
        <v>471218.97028924106</v>
      </c>
      <c r="C15" s="103">
        <v>434083.1974382859</v>
      </c>
      <c r="D15" s="102">
        <v>98.845</v>
      </c>
      <c r="E15" s="94" t="s">
        <v>115</v>
      </c>
      <c r="F15" s="21"/>
    </row>
    <row r="16" spans="1:6" s="20" customFormat="1" ht="25.5">
      <c r="A16" s="89" t="s">
        <v>74</v>
      </c>
      <c r="B16" s="104">
        <f>B17+B21</f>
        <v>9129158.192835307</v>
      </c>
      <c r="C16" s="104">
        <f>C17+C21</f>
        <v>8340469.790241982</v>
      </c>
      <c r="D16" s="101" t="s">
        <v>81</v>
      </c>
      <c r="E16" s="96" t="s">
        <v>116</v>
      </c>
      <c r="F16" s="21"/>
    </row>
    <row r="17" spans="1:6" ht="26.25">
      <c r="A17" s="86" t="s">
        <v>76</v>
      </c>
      <c r="B17" s="103">
        <v>8534745.292835306</v>
      </c>
      <c r="C17" s="103">
        <v>7753105.264550282</v>
      </c>
      <c r="D17" s="102">
        <v>95.1527209453303</v>
      </c>
      <c r="E17" s="94" t="s">
        <v>77</v>
      </c>
      <c r="F17" s="21"/>
    </row>
    <row r="18" spans="1:6" ht="26.25">
      <c r="A18" s="90" t="s">
        <v>117</v>
      </c>
      <c r="B18" s="103">
        <v>5763857.757528283</v>
      </c>
      <c r="C18" s="103">
        <v>5292361.5599808805</v>
      </c>
      <c r="D18" s="102">
        <v>97.7</v>
      </c>
      <c r="E18" s="97" t="s">
        <v>24</v>
      </c>
      <c r="F18" s="21"/>
    </row>
    <row r="19" spans="1:6" ht="26.25">
      <c r="A19" s="90" t="s">
        <v>118</v>
      </c>
      <c r="B19" s="103">
        <v>2358509.9103070237</v>
      </c>
      <c r="C19" s="103">
        <v>2072488.0837655666</v>
      </c>
      <c r="D19" s="102">
        <v>88.96295514030335</v>
      </c>
      <c r="E19" s="97" t="s">
        <v>119</v>
      </c>
      <c r="F19" s="21"/>
    </row>
    <row r="20" spans="1:6" ht="26.25">
      <c r="A20" s="87" t="s">
        <v>120</v>
      </c>
      <c r="B20" s="103">
        <v>412377.625</v>
      </c>
      <c r="C20" s="103">
        <v>388255.62080383487</v>
      </c>
      <c r="D20" s="102">
        <v>96.7</v>
      </c>
      <c r="E20" s="97" t="s">
        <v>121</v>
      </c>
      <c r="F20" s="21"/>
    </row>
    <row r="21" spans="1:6" ht="26.25">
      <c r="A21" s="86" t="s">
        <v>78</v>
      </c>
      <c r="B21" s="103">
        <v>594412.9000000004</v>
      </c>
      <c r="C21" s="103">
        <v>587364.5256916999</v>
      </c>
      <c r="D21" s="102" t="s">
        <v>81</v>
      </c>
      <c r="E21" s="94" t="s">
        <v>79</v>
      </c>
      <c r="F21" s="21"/>
    </row>
    <row r="22" spans="1:6" s="20" customFormat="1" ht="25.5">
      <c r="A22" s="91" t="s">
        <v>80</v>
      </c>
      <c r="B22" s="104">
        <f>B23-B26</f>
        <v>-9731473.640646923</v>
      </c>
      <c r="C22" s="104">
        <f>C23-C26</f>
        <v>-9319839.450948287</v>
      </c>
      <c r="D22" s="101" t="s">
        <v>81</v>
      </c>
      <c r="E22" s="98" t="s">
        <v>82</v>
      </c>
      <c r="F22" s="21"/>
    </row>
    <row r="23" spans="1:6" ht="26.25">
      <c r="A23" s="86" t="s">
        <v>83</v>
      </c>
      <c r="B23" s="103">
        <v>12913747.373153508</v>
      </c>
      <c r="C23" s="103">
        <v>11783938.854760792</v>
      </c>
      <c r="D23" s="102">
        <v>99.84218720609074</v>
      </c>
      <c r="E23" s="99" t="s">
        <v>84</v>
      </c>
      <c r="F23" s="21"/>
    </row>
    <row r="24" spans="1:6" ht="26.25">
      <c r="A24" s="90" t="s">
        <v>122</v>
      </c>
      <c r="B24" s="103">
        <v>8809051.00225745</v>
      </c>
      <c r="C24" s="103">
        <v>8018998.651387954</v>
      </c>
      <c r="D24" s="102">
        <v>98.59278086176278</v>
      </c>
      <c r="E24" s="97" t="s">
        <v>123</v>
      </c>
      <c r="F24" s="21"/>
    </row>
    <row r="25" spans="1:6" ht="26.25">
      <c r="A25" s="90" t="s">
        <v>124</v>
      </c>
      <c r="B25" s="103">
        <v>4104696.370896057</v>
      </c>
      <c r="C25" s="103">
        <v>3764940.2033728375</v>
      </c>
      <c r="D25" s="102">
        <v>102.6117927735853</v>
      </c>
      <c r="E25" s="97" t="s">
        <v>125</v>
      </c>
      <c r="F25" s="21"/>
    </row>
    <row r="26" spans="1:39" s="22" customFormat="1" ht="26.25">
      <c r="A26" s="86" t="s">
        <v>85</v>
      </c>
      <c r="B26" s="103">
        <v>22645221.01380043</v>
      </c>
      <c r="C26" s="103">
        <v>21103778.30570908</v>
      </c>
      <c r="D26" s="102">
        <v>95.62426299978083</v>
      </c>
      <c r="E26" s="99" t="s">
        <v>86</v>
      </c>
      <c r="F26" s="2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s="23" customFormat="1" ht="26.25">
      <c r="A27" s="90" t="s">
        <v>122</v>
      </c>
      <c r="B27" s="103">
        <v>18631305.48505491</v>
      </c>
      <c r="C27" s="103">
        <v>17394606.284131832</v>
      </c>
      <c r="D27" s="102">
        <v>93.84755904391062</v>
      </c>
      <c r="E27" s="97" t="s">
        <v>123</v>
      </c>
      <c r="F27" s="21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s="22" customFormat="1" ht="26.25">
      <c r="A28" s="90" t="s">
        <v>124</v>
      </c>
      <c r="B28" s="103">
        <v>4013915.5287455204</v>
      </c>
      <c r="C28" s="103">
        <v>3709172.0215772483</v>
      </c>
      <c r="D28" s="102">
        <v>104.94126081920399</v>
      </c>
      <c r="E28" s="97" t="s">
        <v>125</v>
      </c>
      <c r="F28" s="2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s="15" customFormat="1" ht="35.25" customHeight="1" thickBot="1">
      <c r="A29" s="118" t="s">
        <v>66</v>
      </c>
      <c r="B29" s="119">
        <f>B7+B16+B22</f>
        <v>35889640.24577588</v>
      </c>
      <c r="C29" s="119">
        <f>C7+C16+C22</f>
        <v>32908809.75749224</v>
      </c>
      <c r="D29" s="120">
        <v>96.2998917175096</v>
      </c>
      <c r="E29" s="121" t="s">
        <v>67</v>
      </c>
      <c r="F29" s="2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spans="2:4" ht="26.25">
      <c r="B30" s="24"/>
      <c r="C30" s="24"/>
      <c r="D30" s="110"/>
    </row>
    <row r="31" spans="1:7" ht="22.5">
      <c r="A31" s="134" t="s">
        <v>87</v>
      </c>
      <c r="B31" s="134"/>
      <c r="C31" s="134"/>
      <c r="D31" s="134"/>
      <c r="E31" s="134"/>
      <c r="F31" s="134"/>
      <c r="G31" s="134"/>
    </row>
    <row r="32" spans="1:7" ht="22.5">
      <c r="A32" s="134" t="s">
        <v>88</v>
      </c>
      <c r="B32" s="134"/>
      <c r="C32" s="134"/>
      <c r="D32" s="134"/>
      <c r="E32" s="134"/>
      <c r="F32" s="134"/>
      <c r="G32" s="134"/>
    </row>
    <row r="33" ht="26.25">
      <c r="D33" s="25"/>
    </row>
    <row r="34" ht="26.25">
      <c r="D34" s="25"/>
    </row>
  </sheetData>
  <sheetProtection/>
  <mergeCells count="2">
    <mergeCell ref="A31:G31"/>
    <mergeCell ref="A32:G32"/>
  </mergeCells>
  <printOptions horizontalCentered="1"/>
  <pageMargins left="0.31496062992125984" right="0.31496062992125984" top="0.3937007874015748" bottom="0.2755905511811024" header="0.11811023622047245" footer="0.03937007874015748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Utilizator</cp:lastModifiedBy>
  <cp:lastPrinted>2015-12-14T13:23:30Z</cp:lastPrinted>
  <dcterms:created xsi:type="dcterms:W3CDTF">2015-06-11T13:08:02Z</dcterms:created>
  <dcterms:modified xsi:type="dcterms:W3CDTF">2015-12-15T12:36:46Z</dcterms:modified>
  <cp:category/>
  <cp:version/>
  <cp:contentType/>
  <cp:contentStatus/>
</cp:coreProperties>
</file>