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Asigurari\"/>
    </mc:Choice>
  </mc:AlternateContent>
  <xr:revisionPtr revIDLastSave="0" documentId="8_{D08BD57E-50CB-4F0A-83FF-52499806E2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.1" sheetId="1" r:id="rId1"/>
    <sheet name="Tab.2" sheetId="2" r:id="rId2"/>
    <sheet name="Figura 1" sheetId="4" r:id="rId3"/>
  </sheets>
  <definedNames>
    <definedName name="OLE_LINK13" localSheetId="0">Tab.1!$A$3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4" l="1"/>
  <c r="E25" i="4"/>
  <c r="D25" i="4"/>
  <c r="C25" i="4"/>
  <c r="B25" i="4"/>
  <c r="F24" i="4"/>
  <c r="E24" i="4"/>
  <c r="D24" i="4"/>
  <c r="C24" i="4"/>
  <c r="B24" i="4"/>
</calcChain>
</file>

<file path=xl/sharedStrings.xml><?xml version="1.0" encoding="utf-8"?>
<sst xmlns="http://schemas.openxmlformats.org/spreadsheetml/2006/main" count="40" uniqueCount="34">
  <si>
    <t>mil. lei</t>
  </si>
  <si>
    <t>structura, %</t>
  </si>
  <si>
    <t xml:space="preserve"> Total</t>
  </si>
  <si>
    <t>inclusiv:</t>
  </si>
  <si>
    <t>Asigurări generale</t>
  </si>
  <si>
    <t>asigurări de sănătate</t>
  </si>
  <si>
    <t>asigurări de vehicule  terestre (altele decât feroviare) (CASCO)</t>
  </si>
  <si>
    <t>asigurări de răspundere civilă auto</t>
  </si>
  <si>
    <t>alte asigurări generale</t>
  </si>
  <si>
    <t>Asigurări de viață</t>
  </si>
  <si>
    <t>asigurări de viață (fără asigurarea cu pensii și fără anuități)</t>
  </si>
  <si>
    <t>alte asigurări de viață</t>
  </si>
  <si>
    <t>Venituri – total</t>
  </si>
  <si>
    <t>Venituri din activitatea operațională</t>
  </si>
  <si>
    <t>din care din activitatea de asigurare</t>
  </si>
  <si>
    <t>Cheltuieli – total</t>
  </si>
  <si>
    <t>Cheltuieli aferente activității operaționale</t>
  </si>
  <si>
    <t>din care aferente activității de asigurare</t>
  </si>
  <si>
    <t>Profitul (+)/ Pierderea (-) pînă la impozitare</t>
  </si>
  <si>
    <t>Milioane lei</t>
  </si>
  <si>
    <t>asigurări de incendiu, alte calamități naturale și alte asigurări de bunuri</t>
  </si>
  <si>
    <t>Prime brute subscrise</t>
  </si>
  <si>
    <t>Despăgubiri și indemnizații de asigurare plătite</t>
  </si>
  <si>
    <t>2022 în % față de 2021</t>
  </si>
  <si>
    <t>2022 în % față de  2021</t>
  </si>
  <si>
    <t>Notă: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</si>
  <si>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Informația este prezentată fără datele raioanelor din partea stângă a Nistrului și mun. Bender.</t>
    </r>
  </si>
  <si>
    <t xml:space="preserve">  În unele cazuri pot apărea decalaje neînsemnate între totalurile indicate și sumele componente incluse, fapt ce se explică prin rotunjirea datelor</t>
  </si>
  <si>
    <t>Prime brute subscrise pe clase de asigurări, mil.lei</t>
  </si>
  <si>
    <t>Despagubiri și indemnizatii de asigurare pe clase de asigurări, mil. lei</t>
  </si>
  <si>
    <t>mln. lei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</si>
  <si>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Rezultatele financiare ale asigurătorilor în anii 2021 și 2022</t>
    </r>
    <r>
      <rPr>
        <b/>
        <i/>
        <vertAlign val="superscript"/>
        <sz val="9"/>
        <color theme="1"/>
        <rFont val="Arial"/>
        <family val="2"/>
      </rPr>
      <t>1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</si>
  <si>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Prime brute subscrise, despăgubiri și indemnizații de asigurare plătite în ianuarie-decembrie 2021 și 2022</t>
    </r>
    <r>
      <rPr>
        <b/>
        <i/>
        <vertAlign val="superscript"/>
        <sz val="9"/>
        <color theme="1"/>
        <rFont val="Arial"/>
        <family val="2"/>
      </rPr>
      <t>1</t>
    </r>
    <r>
      <rPr>
        <b/>
        <i/>
        <sz val="9"/>
        <color theme="1"/>
        <rFont val="Arial"/>
        <family val="2"/>
        <charset val="204"/>
      </rPr>
      <t xml:space="preserve">
</t>
    </r>
  </si>
  <si>
    <r>
      <rPr>
        <b/>
        <sz val="9"/>
        <rFont val="Arial"/>
        <family val="2"/>
      </rPr>
      <t xml:space="preserve">Figura 1. </t>
    </r>
    <r>
      <rPr>
        <b/>
        <i/>
        <sz val="9"/>
        <rFont val="Arial"/>
        <family val="2"/>
      </rPr>
      <t>Volumul primelor brute subscrise și despăgubirilor de asigurare achitate 
pe piața asigurărilor din Republica Moldova în perioada 2018-2021 (milioane lei)</t>
    </r>
    <r>
      <rPr>
        <b/>
        <i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</si>
</sst>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 Cyr"/>
      <charset val="204"/>
    </font>
    <font>
      <b/>
      <i/>
      <vertAlign val="superscript"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5" fillId="0" borderId="0">
      <alignment vertical="top"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1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4" fontId="2" fillId="0" borderId="0" xfId="0" applyNumberFormat="1" applyFont="1"/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4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0" applyNumberFormat="1" applyFont="1"/>
    <xf numFmtId="165" fontId="3" fillId="2" borderId="5" xfId="0" applyNumberFormat="1" applyFont="1" applyFill="1" applyBorder="1" applyAlignment="1">
      <alignment horizontal="right" vertical="center" wrapText="1"/>
    </xf>
    <xf numFmtId="165" fontId="2" fillId="2" borderId="11" xfId="0" applyNumberFormat="1" applyFont="1" applyFill="1" applyBorder="1" applyAlignment="1">
      <alignment horizontal="right" vertical="center" wrapText="1"/>
    </xf>
    <xf numFmtId="165" fontId="3" fillId="2" borderId="11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165" fontId="3" fillId="2" borderId="15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2" fillId="2" borderId="16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165" fontId="2" fillId="2" borderId="6" xfId="0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0" xfId="22" applyFont="1"/>
    <xf numFmtId="0" fontId="13" fillId="0" borderId="0" xfId="22" applyFont="1" applyAlignment="1">
      <alignment horizontal="center" vertical="center" wrapText="1"/>
    </xf>
    <xf numFmtId="165" fontId="12" fillId="0" borderId="0" xfId="22" applyNumberFormat="1" applyFont="1"/>
    <xf numFmtId="0" fontId="12" fillId="0" borderId="0" xfId="22" applyFont="1" applyAlignment="1">
      <alignment wrapText="1"/>
    </xf>
    <xf numFmtId="0" fontId="12" fillId="0" borderId="0" xfId="22" applyFont="1" applyAlignment="1">
      <alignment horizontal="right"/>
    </xf>
    <xf numFmtId="0" fontId="12" fillId="0" borderId="12" xfId="22" applyFont="1" applyBorder="1"/>
    <xf numFmtId="1" fontId="14" fillId="0" borderId="23" xfId="22" applyNumberFormat="1" applyFont="1" applyBorder="1" applyAlignment="1">
      <alignment horizontal="center"/>
    </xf>
    <xf numFmtId="1" fontId="14" fillId="0" borderId="13" xfId="22" applyNumberFormat="1" applyFont="1" applyBorder="1" applyAlignment="1">
      <alignment horizontal="center"/>
    </xf>
    <xf numFmtId="0" fontId="14" fillId="0" borderId="20" xfId="22" applyFont="1" applyBorder="1" applyAlignment="1">
      <alignment wrapText="1"/>
    </xf>
    <xf numFmtId="165" fontId="12" fillId="0" borderId="21" xfId="22" applyNumberFormat="1" applyFont="1" applyBorder="1"/>
    <xf numFmtId="165" fontId="12" fillId="0" borderId="22" xfId="22" applyNumberFormat="1" applyFont="1" applyBorder="1"/>
    <xf numFmtId="0" fontId="14" fillId="0" borderId="17" xfId="22" applyFont="1" applyBorder="1" applyAlignment="1">
      <alignment wrapText="1"/>
    </xf>
    <xf numFmtId="165" fontId="12" fillId="0" borderId="18" xfId="22" applyNumberFormat="1" applyFont="1" applyBorder="1"/>
    <xf numFmtId="165" fontId="12" fillId="0" borderId="19" xfId="22" applyNumberFormat="1" applyFont="1" applyBorder="1"/>
    <xf numFmtId="0" fontId="15" fillId="0" borderId="0" xfId="22" applyFont="1" applyAlignment="1">
      <alignment horizontal="center" vertical="center" wrapText="1"/>
    </xf>
  </cellXfs>
  <cellStyles count="23">
    <cellStyle name="20% — акцент1" xfId="2" xr:uid="{00000000-0005-0000-0000-000000000000}"/>
    <cellStyle name="20% — акцент2" xfId="3" xr:uid="{00000000-0005-0000-0000-000001000000}"/>
    <cellStyle name="20% — акцент3" xfId="4" xr:uid="{00000000-0005-0000-0000-000002000000}"/>
    <cellStyle name="20% — акцент4" xfId="5" xr:uid="{00000000-0005-0000-0000-000003000000}"/>
    <cellStyle name="20% — акцент5" xfId="6" xr:uid="{00000000-0005-0000-0000-000004000000}"/>
    <cellStyle name="20% — акцент6" xfId="7" xr:uid="{00000000-0005-0000-0000-000005000000}"/>
    <cellStyle name="40% — акцент1" xfId="8" xr:uid="{00000000-0005-0000-0000-000006000000}"/>
    <cellStyle name="40% — акцент2" xfId="9" xr:uid="{00000000-0005-0000-0000-000007000000}"/>
    <cellStyle name="40% — акцент3" xfId="10" xr:uid="{00000000-0005-0000-0000-000008000000}"/>
    <cellStyle name="40% — акцент4" xfId="11" xr:uid="{00000000-0005-0000-0000-000009000000}"/>
    <cellStyle name="40% — акцент5" xfId="12" xr:uid="{00000000-0005-0000-0000-00000A000000}"/>
    <cellStyle name="40% — акцент6" xfId="13" xr:uid="{00000000-0005-0000-0000-00000B000000}"/>
    <cellStyle name="60% — акцент1" xfId="14" xr:uid="{00000000-0005-0000-0000-00000C000000}"/>
    <cellStyle name="60% — акцент2" xfId="15" xr:uid="{00000000-0005-0000-0000-00000D000000}"/>
    <cellStyle name="60% — акцент3" xfId="16" xr:uid="{00000000-0005-0000-0000-00000E000000}"/>
    <cellStyle name="60% — акцент4" xfId="17" xr:uid="{00000000-0005-0000-0000-00000F000000}"/>
    <cellStyle name="60% — акцент5" xfId="18" xr:uid="{00000000-0005-0000-0000-000010000000}"/>
    <cellStyle name="60% — акцент6" xfId="19" xr:uid="{00000000-0005-0000-0000-000011000000}"/>
    <cellStyle name="Normal" xfId="0" builtinId="0"/>
    <cellStyle name="Normal 2" xfId="20" xr:uid="{00000000-0005-0000-0000-000012000000}"/>
    <cellStyle name="Normal 2 2" xfId="21" xr:uid="{00000000-0005-0000-0000-000013000000}"/>
    <cellStyle name="Normal 3" xfId="1" xr:uid="{00000000-0005-0000-0000-000014000000}"/>
    <cellStyle name="Normal 4" xfId="22" xr:uid="{8C636D85-EC4E-4F67-A1AF-ACA875C541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52146680098411E-2"/>
          <c:y val="4.6296203420432322E-2"/>
          <c:w val="0.85119926494941189"/>
          <c:h val="0.664590259550889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1'!$A$24</c:f>
              <c:strCache>
                <c:ptCount val="1"/>
                <c:pt idx="0">
                  <c:v>Prime brute subscrise pe clase de asigurări, mil.lei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1'!$B$23:$F$23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1'!$B$24:$F$24</c:f>
              <c:numCache>
                <c:formatCode>#,##0.0</c:formatCode>
                <c:ptCount val="5"/>
                <c:pt idx="0">
                  <c:v>1518.136469</c:v>
                </c:pt>
                <c:pt idx="1">
                  <c:v>1625.396295</c:v>
                </c:pt>
                <c:pt idx="2">
                  <c:v>1453.5534280000002</c:v>
                </c:pt>
                <c:pt idx="3">
                  <c:v>1926.3019434799999</c:v>
                </c:pt>
                <c:pt idx="4">
                  <c:v>2471.5053670000002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E-48C7-8049-DE2D20DD201B}"/>
            </c:ext>
          </c:extLst>
        </c:ser>
        <c:ser>
          <c:idx val="1"/>
          <c:order val="1"/>
          <c:tx>
            <c:strRef>
              <c:f>'Figura 1'!$A$25</c:f>
              <c:strCache>
                <c:ptCount val="1"/>
                <c:pt idx="0">
                  <c:v>Despagubiri și indemnizatii de asigurare pe clase de asigurări, mil. lei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4.383816725860543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4E-48C7-8049-DE2D20DD2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1'!$B$23:$F$23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1'!$B$25:$F$25</c:f>
              <c:numCache>
                <c:formatCode>#,##0.0</c:formatCode>
                <c:ptCount val="5"/>
                <c:pt idx="0">
                  <c:v>527.53038800000002</c:v>
                </c:pt>
                <c:pt idx="1">
                  <c:v>663.51667399999997</c:v>
                </c:pt>
                <c:pt idx="2">
                  <c:v>606.95130299999994</c:v>
                </c:pt>
                <c:pt idx="3">
                  <c:v>655.03580699999998</c:v>
                </c:pt>
                <c:pt idx="4">
                  <c:v>958.84547866000003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4E-48C7-8049-DE2D20DD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-40"/>
        <c:axId val="626959080"/>
        <c:axId val="626956200"/>
      </c:barChart>
      <c:catAx>
        <c:axId val="6269590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6956200"/>
        <c:crosses val="autoZero"/>
        <c:auto val="1"/>
        <c:lblAlgn val="ctr"/>
        <c:lblOffset val="100"/>
        <c:noMultiLvlLbl val="0"/>
      </c:catAx>
      <c:valAx>
        <c:axId val="626956200"/>
        <c:scaling>
          <c:orientation val="minMax"/>
          <c:max val="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695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158014508702006E-2"/>
          <c:y val="0.82269644638369244"/>
          <c:w val="0.7659065089726742"/>
          <c:h val="0.14545640128317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906780</xdr:colOff>
      <xdr:row>2</xdr:row>
      <xdr:rowOff>175260</xdr:rowOff>
    </xdr:from>
    <xdr:to>
      <xdr:col>7</xdr:col>
      <xdr:colOff>259080</xdr:colOff>
      <xdr:row>18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8479EA-1C1C-4F89-B011-62EE0192B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502920</xdr:colOff>
      <xdr:row>14</xdr:row>
      <xdr:rowOff>76200</xdr:rowOff>
    </xdr:from>
    <xdr:to>
      <xdr:col>7</xdr:col>
      <xdr:colOff>601980</xdr:colOff>
      <xdr:row>14</xdr:row>
      <xdr:rowOff>297180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5B35B95-F99B-0900-1C17-5794C55C46F9}"/>
            </a:ext>
          </a:extLst>
        </xdr:cNvPr>
        <xdr:cNvSpPr txBox="1"/>
      </xdr:nvSpPr>
      <xdr:spPr>
        <a:xfrm>
          <a:off x="6987540" y="2910840"/>
          <a:ext cx="7239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1000">
              <a:solidFill>
                <a:sysClr val="windowText" lastClr="000000"/>
              </a:solidFill>
              <a:latin typeface="Raleway" panose="020B0503030101060003" pitchFamily="34" charset="0"/>
            </a:rPr>
            <a:t>mil. lei</a:t>
          </a:r>
          <a:endParaRPr lang="en-US" sz="1000">
            <a:solidFill>
              <a:sysClr val="windowText" lastClr="000000"/>
            </a:solidFill>
            <a:latin typeface="Raleway" panose="020B05030301010600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Normal="100" workbookViewId="0">
      <selection activeCell="A2" sqref="A2:K2"/>
    </sheetView>
  </sheetViews>
  <sheetFormatPr defaultColWidth="9.109375" defaultRowHeight="11.4" x14ac:dyDescent="0.2"/>
  <cols>
    <col min="1" max="1" width="33.6640625" style="1" customWidth="1"/>
    <col min="2" max="2" width="11.88671875" style="1" bestFit="1" customWidth="1"/>
    <col min="3" max="3" width="10.33203125" style="1" bestFit="1" customWidth="1"/>
    <col min="4" max="5" width="7.33203125" style="1" customWidth="1"/>
    <col min="6" max="6" width="9.109375" style="1"/>
    <col min="7" max="8" width="7.109375" style="1" customWidth="1"/>
    <col min="9" max="10" width="7.33203125" style="1" customWidth="1"/>
    <col min="11" max="16384" width="9.109375" style="1"/>
  </cols>
  <sheetData>
    <row r="1" spans="1:16" x14ac:dyDescent="0.2">
      <c r="C1" s="14"/>
    </row>
    <row r="2" spans="1:16" s="2" customFormat="1" ht="19.2" customHeight="1" x14ac:dyDescent="0.25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6" s="2" customFormat="1" ht="12" customHeight="1" thickBo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6" ht="12" customHeight="1" thickBot="1" x14ac:dyDescent="0.25">
      <c r="A4" s="44"/>
      <c r="B4" s="46" t="s">
        <v>21</v>
      </c>
      <c r="C4" s="47"/>
      <c r="D4" s="47"/>
      <c r="E4" s="47"/>
      <c r="F4" s="47"/>
      <c r="G4" s="42" t="s">
        <v>22</v>
      </c>
      <c r="H4" s="48"/>
      <c r="I4" s="48"/>
      <c r="J4" s="48"/>
      <c r="K4" s="43"/>
    </row>
    <row r="5" spans="1:16" ht="24" customHeight="1" thickBot="1" x14ac:dyDescent="0.25">
      <c r="A5" s="45"/>
      <c r="B5" s="42" t="s">
        <v>0</v>
      </c>
      <c r="C5" s="43"/>
      <c r="D5" s="42" t="s">
        <v>1</v>
      </c>
      <c r="E5" s="43"/>
      <c r="F5" s="44" t="s">
        <v>23</v>
      </c>
      <c r="G5" s="42" t="s">
        <v>0</v>
      </c>
      <c r="H5" s="43"/>
      <c r="I5" s="42" t="s">
        <v>1</v>
      </c>
      <c r="J5" s="43"/>
      <c r="K5" s="44" t="s">
        <v>23</v>
      </c>
    </row>
    <row r="6" spans="1:16" ht="24" customHeight="1" thickBot="1" x14ac:dyDescent="0.25">
      <c r="A6" s="49"/>
      <c r="B6" s="3">
        <v>2021</v>
      </c>
      <c r="C6" s="3">
        <v>2022</v>
      </c>
      <c r="D6" s="3">
        <v>2021</v>
      </c>
      <c r="E6" s="3">
        <v>2022</v>
      </c>
      <c r="F6" s="45"/>
      <c r="G6" s="3">
        <v>2021</v>
      </c>
      <c r="H6" s="3">
        <v>2022</v>
      </c>
      <c r="I6" s="3">
        <v>2021</v>
      </c>
      <c r="J6" s="3">
        <v>2022</v>
      </c>
      <c r="K6" s="45"/>
      <c r="M6" s="38"/>
      <c r="N6" s="38"/>
      <c r="O6" s="38"/>
      <c r="P6" s="38"/>
    </row>
    <row r="7" spans="1:16" ht="12" x14ac:dyDescent="0.2">
      <c r="A7" s="28" t="s">
        <v>2</v>
      </c>
      <c r="B7" s="16">
        <v>1926.3019434800003</v>
      </c>
      <c r="C7" s="12">
        <v>2471.5053670000002</v>
      </c>
      <c r="D7" s="12">
        <v>100</v>
      </c>
      <c r="E7" s="12">
        <v>99.999999999999986</v>
      </c>
      <c r="F7" s="12">
        <v>128.30311340158082</v>
      </c>
      <c r="G7" s="12">
        <v>655.03580699999998</v>
      </c>
      <c r="H7" s="12">
        <v>958.84547866000003</v>
      </c>
      <c r="I7" s="12">
        <v>99.999999999999972</v>
      </c>
      <c r="J7" s="12">
        <v>100.00000000000001</v>
      </c>
      <c r="K7" s="22">
        <v>146.38062048110294</v>
      </c>
      <c r="M7" s="5"/>
      <c r="N7" s="15"/>
      <c r="O7" s="5"/>
      <c r="P7" s="5"/>
    </row>
    <row r="8" spans="1:16" x14ac:dyDescent="0.2">
      <c r="A8" s="6" t="s">
        <v>3</v>
      </c>
      <c r="B8" s="17"/>
      <c r="C8" s="23"/>
      <c r="D8" s="23"/>
      <c r="E8" s="23"/>
      <c r="F8" s="23"/>
      <c r="G8" s="23"/>
      <c r="H8" s="23"/>
      <c r="I8" s="23"/>
      <c r="J8" s="23"/>
      <c r="K8" s="24"/>
      <c r="M8" s="5"/>
      <c r="N8" s="15"/>
      <c r="O8" s="5"/>
      <c r="P8" s="5"/>
    </row>
    <row r="9" spans="1:16" ht="12" x14ac:dyDescent="0.2">
      <c r="A9" s="4" t="s">
        <v>4</v>
      </c>
      <c r="B9" s="18">
        <v>1825.2313434800003</v>
      </c>
      <c r="C9" s="25">
        <v>2364.2943669999995</v>
      </c>
      <c r="D9" s="25">
        <v>94.753127860245584</v>
      </c>
      <c r="E9" s="25">
        <v>95.662117451513495</v>
      </c>
      <c r="F9" s="25">
        <v>129.53395608976436</v>
      </c>
      <c r="G9" s="25">
        <v>617.53240699999992</v>
      </c>
      <c r="H9" s="25">
        <v>902.86007866000011</v>
      </c>
      <c r="I9" s="25">
        <v>94.274603067615175</v>
      </c>
      <c r="J9" s="25">
        <v>94.161165563585882</v>
      </c>
      <c r="K9" s="26">
        <v>146.20448553398757</v>
      </c>
      <c r="M9" s="5"/>
      <c r="N9" s="15"/>
      <c r="O9" s="5"/>
      <c r="P9" s="5"/>
    </row>
    <row r="10" spans="1:16" x14ac:dyDescent="0.2">
      <c r="A10" s="29" t="s">
        <v>5</v>
      </c>
      <c r="B10" s="17">
        <v>128.40091235999998</v>
      </c>
      <c r="C10" s="23">
        <v>123.89812099999999</v>
      </c>
      <c r="D10" s="23">
        <v>6.6656690450114313</v>
      </c>
      <c r="E10" s="23">
        <v>5.013062996112037</v>
      </c>
      <c r="F10" s="23">
        <v>96.493178064517608</v>
      </c>
      <c r="G10" s="23">
        <v>33.695858000000001</v>
      </c>
      <c r="H10" s="23">
        <v>49.205884000000005</v>
      </c>
      <c r="I10" s="23">
        <v>5.1441245867647662</v>
      </c>
      <c r="J10" s="23">
        <v>5.1317845362076397</v>
      </c>
      <c r="K10" s="24">
        <v>146.0294734148037</v>
      </c>
      <c r="M10" s="5"/>
      <c r="N10" s="15"/>
      <c r="O10" s="5"/>
      <c r="P10" s="5"/>
    </row>
    <row r="11" spans="1:16" ht="22.8" x14ac:dyDescent="0.2">
      <c r="A11" s="29" t="s">
        <v>6</v>
      </c>
      <c r="B11" s="17">
        <v>417.8254849999999</v>
      </c>
      <c r="C11" s="23">
        <v>473.34734600000002</v>
      </c>
      <c r="D11" s="23">
        <v>21.690549937626532</v>
      </c>
      <c r="E11" s="23">
        <v>19.152187663446817</v>
      </c>
      <c r="F11" s="23">
        <v>113.28828972698975</v>
      </c>
      <c r="G11" s="23">
        <v>220.57193799999999</v>
      </c>
      <c r="H11" s="23">
        <v>263.71845165999997</v>
      </c>
      <c r="I11" s="23">
        <v>33.673264215920945</v>
      </c>
      <c r="J11" s="23">
        <v>27.503748782186488</v>
      </c>
      <c r="K11" s="24">
        <v>119.56119806137804</v>
      </c>
      <c r="M11" s="5"/>
      <c r="N11" s="15"/>
      <c r="O11" s="5"/>
      <c r="P11" s="5"/>
    </row>
    <row r="12" spans="1:16" ht="22.8" x14ac:dyDescent="0.2">
      <c r="A12" s="29" t="s">
        <v>20</v>
      </c>
      <c r="B12" s="17">
        <v>209.22663299999999</v>
      </c>
      <c r="C12" s="23">
        <v>309.419262</v>
      </c>
      <c r="D12" s="23">
        <v>10.861569947960357</v>
      </c>
      <c r="E12" s="23">
        <v>12.519465510025734</v>
      </c>
      <c r="F12" s="23">
        <v>147.88712964663537</v>
      </c>
      <c r="G12" s="23">
        <v>27.705808000000001</v>
      </c>
      <c r="H12" s="23">
        <v>77.836776</v>
      </c>
      <c r="I12" s="23">
        <v>4.2296631274082399</v>
      </c>
      <c r="J12" s="23">
        <v>8.1177601326105204</v>
      </c>
      <c r="K12" s="24">
        <v>280.94028515609438</v>
      </c>
      <c r="M12" s="5"/>
      <c r="N12" s="15"/>
      <c r="O12" s="5"/>
      <c r="P12" s="5"/>
    </row>
    <row r="13" spans="1:16" x14ac:dyDescent="0.2">
      <c r="A13" s="29" t="s">
        <v>7</v>
      </c>
      <c r="B13" s="17">
        <v>866.48015899999996</v>
      </c>
      <c r="C13" s="23">
        <v>1151.0751649999997</v>
      </c>
      <c r="D13" s="23">
        <v>44.981533758650656</v>
      </c>
      <c r="E13" s="23">
        <v>46.573848488025547</v>
      </c>
      <c r="F13" s="23">
        <v>132.84495357960066</v>
      </c>
      <c r="G13" s="23">
        <v>322.27070300000003</v>
      </c>
      <c r="H13" s="23">
        <v>406.04596700000002</v>
      </c>
      <c r="I13" s="23">
        <v>49.198944478465748</v>
      </c>
      <c r="J13" s="23">
        <v>42.34738297639521</v>
      </c>
      <c r="K13" s="24">
        <v>125.99530867067365</v>
      </c>
      <c r="M13" s="5"/>
      <c r="N13" s="15"/>
      <c r="O13" s="5"/>
      <c r="P13" s="5"/>
    </row>
    <row r="14" spans="1:16" x14ac:dyDescent="0.2">
      <c r="A14" s="29" t="s">
        <v>8</v>
      </c>
      <c r="B14" s="17">
        <v>203.29815412000053</v>
      </c>
      <c r="C14" s="23">
        <v>306.55447299999997</v>
      </c>
      <c r="D14" s="23">
        <v>10.553805170996613</v>
      </c>
      <c r="E14" s="23">
        <v>12.403552793903359</v>
      </c>
      <c r="F14" s="23">
        <v>150.79058357758157</v>
      </c>
      <c r="G14" s="23">
        <v>13.28809999999986</v>
      </c>
      <c r="H14" s="23">
        <v>106.05300000000024</v>
      </c>
      <c r="I14" s="23">
        <v>2.0286066590554888</v>
      </c>
      <c r="J14" s="23">
        <v>11.060489136186028</v>
      </c>
      <c r="K14" s="24">
        <v>798.1050714549209</v>
      </c>
      <c r="M14" s="5"/>
      <c r="N14" s="15"/>
      <c r="O14" s="5"/>
      <c r="P14" s="5"/>
    </row>
    <row r="15" spans="1:16" ht="12" x14ac:dyDescent="0.2">
      <c r="A15" s="4" t="s">
        <v>9</v>
      </c>
      <c r="B15" s="18">
        <v>101.0706</v>
      </c>
      <c r="C15" s="25">
        <v>107.21100000000001</v>
      </c>
      <c r="D15" s="25">
        <v>5.2468721397544167</v>
      </c>
      <c r="E15" s="25">
        <v>4.3378825484864914</v>
      </c>
      <c r="F15" s="25">
        <v>106.07535722554333</v>
      </c>
      <c r="G15" s="25">
        <v>37.503400000000006</v>
      </c>
      <c r="H15" s="25">
        <v>55.985399999999991</v>
      </c>
      <c r="I15" s="25">
        <v>5.7253969323847986</v>
      </c>
      <c r="J15" s="25">
        <v>5.8388344364141318</v>
      </c>
      <c r="K15" s="26">
        <v>149.280865201555</v>
      </c>
      <c r="M15" s="5"/>
      <c r="N15" s="15"/>
      <c r="O15" s="5"/>
      <c r="P15" s="5"/>
    </row>
    <row r="16" spans="1:16" ht="22.8" x14ac:dyDescent="0.2">
      <c r="A16" s="29" t="s">
        <v>10</v>
      </c>
      <c r="B16" s="17">
        <v>96.415199999999999</v>
      </c>
      <c r="C16" s="23">
        <v>102.59240000000001</v>
      </c>
      <c r="D16" s="23">
        <v>5.0051966321447576</v>
      </c>
      <c r="E16" s="23">
        <v>4.1510085865008772</v>
      </c>
      <c r="F16" s="23">
        <v>106.40687360499174</v>
      </c>
      <c r="G16" s="23">
        <v>34.855600000000003</v>
      </c>
      <c r="H16" s="23">
        <v>53.785599999999995</v>
      </c>
      <c r="I16" s="23">
        <v>5.3211747552603645</v>
      </c>
      <c r="J16" s="23">
        <v>5.6094126944381202</v>
      </c>
      <c r="K16" s="24">
        <v>154.30978092472941</v>
      </c>
      <c r="M16" s="5"/>
      <c r="N16" s="15"/>
      <c r="O16" s="5"/>
      <c r="P16" s="5"/>
    </row>
    <row r="17" spans="1:16" ht="12" thickBot="1" x14ac:dyDescent="0.25">
      <c r="A17" s="30" t="s">
        <v>11</v>
      </c>
      <c r="B17" s="31">
        <v>4.6554000000000091</v>
      </c>
      <c r="C17" s="21">
        <v>4.618600000000006</v>
      </c>
      <c r="D17" s="21">
        <v>0.24167550760965856</v>
      </c>
      <c r="E17" s="21">
        <v>0.18687396198561462</v>
      </c>
      <c r="F17" s="21">
        <v>99.209520127164097</v>
      </c>
      <c r="G17" s="21">
        <v>2.6478000000000028</v>
      </c>
      <c r="H17" s="21">
        <v>2.1997999999999958</v>
      </c>
      <c r="I17" s="21">
        <v>0.40422217712443353</v>
      </c>
      <c r="J17" s="21">
        <v>0.22942174197601128</v>
      </c>
      <c r="K17" s="27">
        <v>83.080293073494715</v>
      </c>
      <c r="M17" s="5"/>
      <c r="N17" s="15"/>
      <c r="O17" s="5"/>
      <c r="P17" s="5"/>
    </row>
    <row r="19" spans="1:16" x14ac:dyDescent="0.2">
      <c r="B19" s="13"/>
    </row>
    <row r="20" spans="1:16" ht="12" x14ac:dyDescent="0.25">
      <c r="A20" s="36" t="s">
        <v>25</v>
      </c>
      <c r="B20" s="13"/>
    </row>
    <row r="21" spans="1:16" ht="13.2" x14ac:dyDescent="0.2">
      <c r="A21" s="37" t="s">
        <v>26</v>
      </c>
      <c r="B21" s="13"/>
    </row>
    <row r="22" spans="1:16" x14ac:dyDescent="0.2">
      <c r="A22" s="37" t="s">
        <v>27</v>
      </c>
      <c r="B22" s="13"/>
    </row>
    <row r="23" spans="1:16" x14ac:dyDescent="0.2">
      <c r="B23" s="13"/>
    </row>
    <row r="24" spans="1:16" x14ac:dyDescent="0.2">
      <c r="B24" s="13"/>
    </row>
    <row r="25" spans="1:16" x14ac:dyDescent="0.2">
      <c r="B25" s="13"/>
    </row>
    <row r="26" spans="1:16" x14ac:dyDescent="0.2">
      <c r="B26" s="13"/>
    </row>
    <row r="27" spans="1:16" x14ac:dyDescent="0.2">
      <c r="B27" s="13"/>
    </row>
    <row r="28" spans="1:16" x14ac:dyDescent="0.2">
      <c r="B28" s="13"/>
    </row>
    <row r="29" spans="1:16" x14ac:dyDescent="0.2">
      <c r="B29" s="13"/>
    </row>
    <row r="30" spans="1:16" x14ac:dyDescent="0.2">
      <c r="B30" s="13"/>
    </row>
  </sheetData>
  <mergeCells count="12">
    <mergeCell ref="M6:P6"/>
    <mergeCell ref="A2:K2"/>
    <mergeCell ref="A3:K3"/>
    <mergeCell ref="B5:C5"/>
    <mergeCell ref="D5:E5"/>
    <mergeCell ref="F5:F6"/>
    <mergeCell ref="G5:H5"/>
    <mergeCell ref="I5:J5"/>
    <mergeCell ref="K5:K6"/>
    <mergeCell ref="B4:F4"/>
    <mergeCell ref="G4:K4"/>
    <mergeCell ref="A4:A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8"/>
  <sheetViews>
    <sheetView workbookViewId="0">
      <selection activeCell="A2" sqref="A2:D2"/>
    </sheetView>
  </sheetViews>
  <sheetFormatPr defaultColWidth="9.109375" defaultRowHeight="11.4" x14ac:dyDescent="0.2"/>
  <cols>
    <col min="1" max="1" width="39.6640625" style="1" customWidth="1"/>
    <col min="2" max="3" width="9.109375" style="1"/>
    <col min="4" max="4" width="11.44140625" style="1" customWidth="1"/>
    <col min="5" max="16384" width="9.109375" style="1"/>
  </cols>
  <sheetData>
    <row r="2" spans="1:17" s="2" customFormat="1" ht="13.5" customHeight="1" x14ac:dyDescent="0.25">
      <c r="A2" s="40" t="s">
        <v>31</v>
      </c>
      <c r="B2" s="40"/>
      <c r="C2" s="40"/>
      <c r="D2" s="40"/>
    </row>
    <row r="3" spans="1:17" s="2" customFormat="1" ht="13.5" customHeight="1" thickBot="1" x14ac:dyDescent="0.3">
      <c r="A3" s="10"/>
      <c r="B3" s="10"/>
      <c r="C3" s="10"/>
      <c r="D3" s="10"/>
    </row>
    <row r="4" spans="1:17" ht="23.25" customHeight="1" thickBot="1" x14ac:dyDescent="0.25">
      <c r="A4" s="44"/>
      <c r="B4" s="50" t="s">
        <v>19</v>
      </c>
      <c r="C4" s="51"/>
      <c r="D4" s="44" t="s">
        <v>24</v>
      </c>
    </row>
    <row r="5" spans="1:17" ht="23.25" customHeight="1" thickBot="1" x14ac:dyDescent="0.25">
      <c r="A5" s="49"/>
      <c r="B5" s="11">
        <v>2021</v>
      </c>
      <c r="C5" s="7">
        <v>2022</v>
      </c>
      <c r="D5" s="49"/>
      <c r="F5" s="38"/>
      <c r="G5" s="38"/>
    </row>
    <row r="6" spans="1:17" ht="12" x14ac:dyDescent="0.2">
      <c r="A6" s="4" t="s">
        <v>12</v>
      </c>
      <c r="B6" s="16">
        <v>2767.2059303900005</v>
      </c>
      <c r="C6" s="12">
        <v>4073.6457550000005</v>
      </c>
      <c r="D6" s="32">
        <v>147.2115143387928</v>
      </c>
      <c r="F6" s="5"/>
      <c r="G6" s="5"/>
    </row>
    <row r="7" spans="1:17" x14ac:dyDescent="0.2">
      <c r="A7" s="6" t="s">
        <v>13</v>
      </c>
      <c r="B7" s="17">
        <v>2533.66463239</v>
      </c>
      <c r="C7" s="23">
        <v>3747.5405049999999</v>
      </c>
      <c r="D7" s="33">
        <v>147.90988740545956</v>
      </c>
      <c r="F7" s="5"/>
      <c r="G7" s="5"/>
    </row>
    <row r="8" spans="1:17" x14ac:dyDescent="0.2">
      <c r="A8" s="8" t="s">
        <v>14</v>
      </c>
      <c r="B8" s="17">
        <v>2503.65083839</v>
      </c>
      <c r="C8" s="23">
        <v>3709.0540180000007</v>
      </c>
      <c r="D8" s="33">
        <v>148.14581814392091</v>
      </c>
      <c r="F8" s="5"/>
      <c r="G8" s="5"/>
    </row>
    <row r="9" spans="1:17" ht="12" x14ac:dyDescent="0.2">
      <c r="A9" s="4" t="s">
        <v>15</v>
      </c>
      <c r="B9" s="18">
        <v>2596.05042508</v>
      </c>
      <c r="C9" s="25">
        <v>3917.402589660001</v>
      </c>
      <c r="D9" s="34">
        <v>150.89855542922601</v>
      </c>
      <c r="F9" s="5"/>
      <c r="G9" s="5"/>
    </row>
    <row r="10" spans="1:17" x14ac:dyDescent="0.2">
      <c r="A10" s="6" t="s">
        <v>16</v>
      </c>
      <c r="B10" s="17">
        <v>2501.12891008</v>
      </c>
      <c r="C10" s="23">
        <v>3743.9296286600006</v>
      </c>
      <c r="D10" s="33">
        <v>149.68959071127003</v>
      </c>
      <c r="F10" s="5"/>
      <c r="G10" s="5"/>
    </row>
    <row r="11" spans="1:17" x14ac:dyDescent="0.2">
      <c r="A11" s="8" t="s">
        <v>17</v>
      </c>
      <c r="B11" s="17">
        <v>2045.5301120800002</v>
      </c>
      <c r="C11" s="23">
        <v>3158.6459696600004</v>
      </c>
      <c r="D11" s="33">
        <v>154.41698711773677</v>
      </c>
      <c r="F11" s="5"/>
      <c r="G11" s="5"/>
    </row>
    <row r="12" spans="1:17" ht="12.6" thickBot="1" x14ac:dyDescent="0.25">
      <c r="A12" s="9" t="s">
        <v>18</v>
      </c>
      <c r="B12" s="19">
        <v>171.1556053100004</v>
      </c>
      <c r="C12" s="20">
        <v>156.24316533999936</v>
      </c>
      <c r="D12" s="35">
        <v>91.287203277397012</v>
      </c>
      <c r="F12" s="5"/>
      <c r="G12" s="5"/>
      <c r="Q12" s="5"/>
    </row>
    <row r="13" spans="1:17" x14ac:dyDescent="0.2">
      <c r="Q13" s="5"/>
    </row>
    <row r="14" spans="1:17" x14ac:dyDescent="0.2">
      <c r="Q14" s="5"/>
    </row>
    <row r="15" spans="1:17" x14ac:dyDescent="0.2">
      <c r="Q15" s="5"/>
    </row>
    <row r="16" spans="1:17" ht="12" x14ac:dyDescent="0.25">
      <c r="A16" s="36" t="s">
        <v>25</v>
      </c>
      <c r="Q16" s="5"/>
    </row>
    <row r="17" spans="1:17" ht="13.2" x14ac:dyDescent="0.2">
      <c r="A17" s="37" t="s">
        <v>26</v>
      </c>
      <c r="Q17" s="5"/>
    </row>
    <row r="18" spans="1:17" x14ac:dyDescent="0.2">
      <c r="A18" s="37" t="s">
        <v>27</v>
      </c>
      <c r="Q18" s="5"/>
    </row>
  </sheetData>
  <mergeCells count="5">
    <mergeCell ref="F5:G5"/>
    <mergeCell ref="B4:C4"/>
    <mergeCell ref="A2:D2"/>
    <mergeCell ref="A4:A5"/>
    <mergeCell ref="D4:D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9B488-98DD-4390-90D7-46B135BC4820}">
  <dimension ref="A2:K25"/>
  <sheetViews>
    <sheetView workbookViewId="0">
      <selection activeCell="A2" sqref="A2:I3"/>
    </sheetView>
  </sheetViews>
  <sheetFormatPr defaultColWidth="9.109375" defaultRowHeight="11.4" x14ac:dyDescent="0.2"/>
  <cols>
    <col min="1" max="1" width="32.109375" style="52" customWidth="1"/>
    <col min="2" max="6" width="10.6640625" style="52" bestFit="1" customWidth="1"/>
    <col min="7" max="16384" width="9.109375" style="52"/>
  </cols>
  <sheetData>
    <row r="2" spans="1:11" ht="15.75" customHeight="1" x14ac:dyDescent="0.2">
      <c r="A2" s="66" t="s">
        <v>33</v>
      </c>
      <c r="B2" s="66"/>
      <c r="C2" s="66"/>
      <c r="D2" s="66"/>
      <c r="E2" s="66"/>
      <c r="F2" s="66"/>
      <c r="G2" s="66"/>
      <c r="H2" s="66"/>
      <c r="I2" s="66"/>
    </row>
    <row r="3" spans="1:11" ht="15.75" customHeigh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11" ht="15.75" customHeight="1" x14ac:dyDescent="0.2">
      <c r="A4" s="53"/>
      <c r="B4" s="53"/>
      <c r="C4" s="53"/>
      <c r="D4" s="53"/>
      <c r="E4" s="53"/>
      <c r="F4" s="53"/>
      <c r="G4" s="53"/>
      <c r="H4" s="53"/>
      <c r="I4" s="53"/>
    </row>
    <row r="5" spans="1:11" ht="15.75" customHeight="1" x14ac:dyDescent="0.2">
      <c r="A5" s="53"/>
      <c r="B5" s="53"/>
      <c r="C5" s="53"/>
      <c r="D5" s="53"/>
      <c r="E5" s="53"/>
      <c r="F5" s="53"/>
      <c r="G5" s="53"/>
      <c r="H5" s="53"/>
      <c r="I5" s="53"/>
    </row>
    <row r="6" spans="1:11" ht="15.75" customHeight="1" x14ac:dyDescent="0.2">
      <c r="A6" s="53"/>
      <c r="B6" s="53"/>
      <c r="C6" s="53"/>
      <c r="D6" s="53"/>
      <c r="E6" s="53"/>
      <c r="F6" s="53"/>
      <c r="G6" s="53"/>
      <c r="H6" s="53"/>
      <c r="I6" s="53"/>
    </row>
    <row r="7" spans="1:11" ht="15" customHeight="1" x14ac:dyDescent="0.2">
      <c r="A7" s="53"/>
      <c r="B7" s="53"/>
      <c r="C7" s="53"/>
      <c r="D7" s="53"/>
      <c r="E7" s="53"/>
      <c r="F7" s="53"/>
      <c r="G7" s="53"/>
      <c r="H7" s="53"/>
      <c r="I7" s="53"/>
    </row>
    <row r="8" spans="1:11" ht="15" customHeight="1" x14ac:dyDescent="0.2">
      <c r="A8" s="53"/>
      <c r="B8" s="53"/>
      <c r="C8" s="53"/>
      <c r="D8" s="53"/>
      <c r="E8" s="53"/>
      <c r="F8" s="53"/>
      <c r="G8" s="53"/>
      <c r="H8" s="53"/>
      <c r="I8" s="53"/>
    </row>
    <row r="9" spans="1:11" ht="15" customHeight="1" x14ac:dyDescent="0.2">
      <c r="A9" s="53"/>
      <c r="B9" s="53"/>
      <c r="C9" s="53"/>
      <c r="D9" s="53"/>
      <c r="E9" s="53"/>
      <c r="F9" s="53"/>
      <c r="G9" s="53"/>
      <c r="H9" s="53"/>
      <c r="I9" s="53"/>
    </row>
    <row r="10" spans="1:11" ht="15.75" customHeight="1" x14ac:dyDescent="0.2">
      <c r="B10" s="53"/>
      <c r="C10" s="53"/>
      <c r="D10" s="53"/>
      <c r="E10" s="53"/>
      <c r="F10" s="53"/>
      <c r="G10" s="53"/>
      <c r="H10" s="53"/>
      <c r="I10" s="53"/>
      <c r="J10" s="53"/>
    </row>
    <row r="11" spans="1:11" ht="15.75" customHeight="1" x14ac:dyDescent="0.2">
      <c r="B11" s="53"/>
      <c r="C11" s="53"/>
      <c r="D11" s="53"/>
      <c r="E11" s="53"/>
      <c r="F11" s="53"/>
      <c r="G11" s="53"/>
      <c r="H11" s="53"/>
      <c r="I11" s="53"/>
      <c r="J11" s="53"/>
    </row>
    <row r="12" spans="1:11" ht="15.75" customHeight="1" x14ac:dyDescent="0.2">
      <c r="B12" s="53"/>
      <c r="C12" s="53"/>
      <c r="D12" s="53"/>
      <c r="E12" s="53"/>
      <c r="F12" s="53"/>
      <c r="G12" s="53"/>
      <c r="H12" s="53"/>
      <c r="I12" s="53"/>
      <c r="J12" s="53"/>
    </row>
    <row r="14" spans="1:11" ht="27" customHeight="1" x14ac:dyDescent="0.2"/>
    <row r="15" spans="1:11" ht="27" customHeight="1" x14ac:dyDescent="0.2">
      <c r="G15" s="54"/>
      <c r="H15" s="54"/>
      <c r="I15" s="54"/>
      <c r="J15" s="54"/>
      <c r="K15" s="54"/>
    </row>
    <row r="16" spans="1:11" ht="39" customHeight="1" x14ac:dyDescent="0.2">
      <c r="I16" s="54"/>
      <c r="J16" s="54"/>
      <c r="K16" s="54"/>
    </row>
    <row r="17" spans="1:6" x14ac:dyDescent="0.2">
      <c r="A17" s="55"/>
    </row>
    <row r="18" spans="1:6" x14ac:dyDescent="0.2">
      <c r="A18" s="55"/>
    </row>
    <row r="19" spans="1:6" x14ac:dyDescent="0.2">
      <c r="A19" s="55"/>
    </row>
    <row r="22" spans="1:6" ht="12" thickBot="1" x14ac:dyDescent="0.25">
      <c r="F22" s="56" t="s">
        <v>30</v>
      </c>
    </row>
    <row r="23" spans="1:6" ht="12.6" thickBot="1" x14ac:dyDescent="0.3">
      <c r="A23" s="57"/>
      <c r="B23" s="58">
        <v>2018</v>
      </c>
      <c r="C23" s="58">
        <v>2019</v>
      </c>
      <c r="D23" s="58">
        <v>2020</v>
      </c>
      <c r="E23" s="58">
        <v>2021</v>
      </c>
      <c r="F23" s="59">
        <v>2022</v>
      </c>
    </row>
    <row r="24" spans="1:6" ht="24" x14ac:dyDescent="0.25">
      <c r="A24" s="60" t="s">
        <v>28</v>
      </c>
      <c r="B24" s="61">
        <f>1518136.469/1000</f>
        <v>1518.136469</v>
      </c>
      <c r="C24" s="61">
        <f>1625396.295/1000</f>
        <v>1625.396295</v>
      </c>
      <c r="D24" s="61">
        <f>1453553.428/1000</f>
        <v>1453.5534280000002</v>
      </c>
      <c r="E24" s="61">
        <f>1926301.94348/1000</f>
        <v>1926.3019434799999</v>
      </c>
      <c r="F24" s="62">
        <f>2471505.367/1000</f>
        <v>2471.5053670000002</v>
      </c>
    </row>
    <row r="25" spans="1:6" ht="24.6" thickBot="1" x14ac:dyDescent="0.3">
      <c r="A25" s="63" t="s">
        <v>29</v>
      </c>
      <c r="B25" s="64">
        <f>527530.388/1000</f>
        <v>527.53038800000002</v>
      </c>
      <c r="C25" s="64">
        <f>663516.674/1000</f>
        <v>663.51667399999997</v>
      </c>
      <c r="D25" s="64">
        <f>606951.303/1000</f>
        <v>606.95130299999994</v>
      </c>
      <c r="E25" s="64">
        <f>655035.807/1000</f>
        <v>655.03580699999998</v>
      </c>
      <c r="F25" s="65">
        <f>958845.47866/1000</f>
        <v>958.84547866000003</v>
      </c>
    </row>
  </sheetData>
  <mergeCells count="1">
    <mergeCell ref="A2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Tab.1</vt:lpstr>
      <vt:lpstr>Tab.2</vt:lpstr>
      <vt:lpstr>Figura 1</vt:lpstr>
      <vt:lpstr>Tab.1!OLE_LINK13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Cemirtan</dc:creator>
  <cp:lastModifiedBy>Corina Vicol</cp:lastModifiedBy>
  <cp:lastPrinted>2023-03-02T08:23:16Z</cp:lastPrinted>
  <dcterms:created xsi:type="dcterms:W3CDTF">2021-05-25T06:22:24Z</dcterms:created>
  <dcterms:modified xsi:type="dcterms:W3CDTF">2023-03-23T18:30:15Z</dcterms:modified>
</cp:coreProperties>
</file>