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3020" windowHeight="10656" activeTab="0"/>
  </bookViews>
  <sheets>
    <sheet name="8.1" sheetId="1" r:id="rId1"/>
    <sheet name="8.2" sheetId="2" r:id="rId2"/>
    <sheet name="8.3~" sheetId="3" r:id="rId3"/>
    <sheet name="8.4" sheetId="4" r:id="rId4"/>
    <sheet name="8.5" sheetId="5" r:id="rId5"/>
    <sheet name="8.6" sheetId="6" r:id="rId6"/>
    <sheet name="8.7" sheetId="7" r:id="rId7"/>
    <sheet name="8.8" sheetId="8" r:id="rId8"/>
    <sheet name="8.9" sheetId="9" r:id="rId9"/>
    <sheet name="8.10~" sheetId="10" r:id="rId10"/>
    <sheet name="8.11" sheetId="11" r:id="rId11"/>
    <sheet name="8.12" sheetId="12" r:id="rId12"/>
    <sheet name="8.13" sheetId="13" r:id="rId13"/>
    <sheet name="8.14~" sheetId="14" r:id="rId14"/>
    <sheet name="8.15" sheetId="15" r:id="rId15"/>
    <sheet name="8.16" sheetId="16" r:id="rId16"/>
    <sheet name="8.17" sheetId="17" r:id="rId17"/>
    <sheet name="8.18~" sheetId="18" r:id="rId18"/>
    <sheet name="8,19~" sheetId="19" r:id="rId19"/>
    <sheet name="8.20" sheetId="20" r:id="rId20"/>
    <sheet name="8.21" sheetId="21" r:id="rId21"/>
    <sheet name="8.22" sheetId="22" r:id="rId22"/>
    <sheet name="8.23" sheetId="23" r:id="rId23"/>
    <sheet name="8.24" sheetId="24" r:id="rId24"/>
    <sheet name="8.25" sheetId="25" r:id="rId25"/>
    <sheet name="8.26" sheetId="26" r:id="rId26"/>
    <sheet name="8.27" sheetId="27" r:id="rId27"/>
  </sheets>
  <externalReferences>
    <externalReference r:id="rId30"/>
  </externalReferences>
  <definedNames>
    <definedName name="_xlnm.Print_Titles" localSheetId="0">'8.1'!$2:$2</definedName>
  </definedNames>
  <calcPr fullCalcOnLoad="1"/>
</workbook>
</file>

<file path=xl/sharedStrings.xml><?xml version="1.0" encoding="utf-8"?>
<sst xmlns="http://schemas.openxmlformats.org/spreadsheetml/2006/main" count="778" uniqueCount="443">
  <si>
    <t>Станции, подстанции, пункты скоpой медицинской помощи
Stations, emergency offices</t>
  </si>
  <si>
    <r>
      <t xml:space="preserve">Spitale / </t>
    </r>
    <r>
      <rPr>
        <i/>
        <sz val="8"/>
        <rFont val="Arial"/>
        <family val="2"/>
      </rPr>
      <t xml:space="preserve">Больничные учpеждения </t>
    </r>
    <r>
      <rPr>
        <sz val="8"/>
        <rFont val="Arial"/>
        <family val="2"/>
      </rPr>
      <t>/</t>
    </r>
    <r>
      <rPr>
        <i/>
        <sz val="8"/>
        <rFont val="Arial"/>
        <family val="2"/>
      </rPr>
      <t xml:space="preserve"> Hospitals</t>
    </r>
  </si>
  <si>
    <t>Staţii, substaţii, puncte de asistenţă medicală de urgență</t>
  </si>
  <si>
    <r>
      <t xml:space="preserve">8.1. Reţeaua instituţiilor medicale (la sfârşitul anului)
        </t>
    </r>
    <r>
      <rPr>
        <i/>
        <sz val="9"/>
        <color indexed="8"/>
        <rFont val="Arial"/>
        <family val="2"/>
      </rPr>
      <t>Сеть медицинских учpеждений (на конец года)
        System of medical institutions (end-year)</t>
    </r>
  </si>
  <si>
    <r>
      <t>Total</t>
    </r>
    <r>
      <rPr>
        <sz val="8"/>
        <rFont val="Arial"/>
        <family val="2"/>
      </rPr>
      <t xml:space="preserve"> /</t>
    </r>
    <r>
      <rPr>
        <b/>
        <sz val="8"/>
        <rFont val="Arial"/>
        <family val="2"/>
      </rPr>
      <t xml:space="preserve"> </t>
    </r>
    <r>
      <rPr>
        <i/>
        <sz val="8"/>
        <rFont val="Arial Cyr"/>
        <family val="0"/>
      </rPr>
      <t xml:space="preserve">Всего </t>
    </r>
    <r>
      <rPr>
        <sz val="8"/>
        <rFont val="Arial CYR"/>
        <family val="0"/>
      </rPr>
      <t>/</t>
    </r>
    <r>
      <rPr>
        <i/>
        <sz val="8"/>
        <rFont val="Arial Cyr"/>
        <family val="0"/>
      </rPr>
      <t xml:space="preserve"> Total </t>
    </r>
  </si>
  <si>
    <t>Obstetricieni</t>
  </si>
  <si>
    <t>Акушеров-гинекологов
Obstetricians-gynecologists</t>
  </si>
  <si>
    <r>
      <t xml:space="preserve">Pediatri / </t>
    </r>
    <r>
      <rPr>
        <i/>
        <sz val="8"/>
        <rFont val="Arial"/>
        <family val="2"/>
      </rPr>
      <t xml:space="preserve">Педиатров </t>
    </r>
    <r>
      <rPr>
        <sz val="8"/>
        <rFont val="Arial"/>
        <family val="2"/>
      </rPr>
      <t>/</t>
    </r>
    <r>
      <rPr>
        <i/>
        <sz val="8"/>
        <rFont val="Arial"/>
        <family val="2"/>
      </rPr>
      <t xml:space="preserve"> Pediatricians</t>
    </r>
  </si>
  <si>
    <t>Otorinolaringologi</t>
  </si>
  <si>
    <t>Оториноларингологов
Otorhinolaryngologists</t>
  </si>
  <si>
    <t>Psihiatri şi psihiatri-narcologi</t>
  </si>
  <si>
    <t>Психиатров и психиатров-наркологов
Psychiatrists and narcological-psychiatrists</t>
  </si>
  <si>
    <r>
      <t xml:space="preserve">Ftiziologi / </t>
    </r>
    <r>
      <rPr>
        <i/>
        <sz val="8"/>
        <rFont val="Arial"/>
        <family val="2"/>
      </rPr>
      <t xml:space="preserve">Фтизиатров </t>
    </r>
    <r>
      <rPr>
        <sz val="8"/>
        <rFont val="Arial"/>
        <family val="2"/>
      </rPr>
      <t>/</t>
    </r>
    <r>
      <rPr>
        <i/>
        <sz val="8"/>
        <rFont val="Arial"/>
        <family val="2"/>
      </rPr>
      <t xml:space="preserve"> Phtisiologists</t>
    </r>
  </si>
  <si>
    <t>Dermatovenerologi</t>
  </si>
  <si>
    <t>Дерматовенерологов
Dermatologists and venereologists</t>
  </si>
  <si>
    <t>Medici ai serviciului sanitaro-epidemiologic</t>
  </si>
  <si>
    <t>Врачей санитарно-эпидемиологической службы
Physicians of sanitary-epidemiology services</t>
  </si>
  <si>
    <t>Stomatologi şi dentişti</t>
  </si>
  <si>
    <t>Стоматологов и зубных врачей
Stomatologists and dentists</t>
  </si>
  <si>
    <r>
      <t xml:space="preserve">8.3. Numărul de medici
       </t>
    </r>
    <r>
      <rPr>
        <i/>
        <sz val="9"/>
        <color indexed="8"/>
        <rFont val="Arial"/>
        <family val="2"/>
      </rPr>
      <t>Численность врачей
       Number of physicians</t>
    </r>
  </si>
  <si>
    <r>
      <t xml:space="preserve">Total / </t>
    </r>
    <r>
      <rPr>
        <i/>
        <sz val="8"/>
        <color indexed="8"/>
        <rFont val="Arial"/>
        <family val="2"/>
      </rPr>
      <t>Всего</t>
    </r>
    <r>
      <rPr>
        <sz val="8"/>
        <color indexed="8"/>
        <rFont val="Arial"/>
        <family val="2"/>
      </rPr>
      <t xml:space="preserve"> / </t>
    </r>
    <r>
      <rPr>
        <i/>
        <sz val="8"/>
        <color indexed="8"/>
        <rFont val="Arial"/>
        <family val="2"/>
      </rPr>
      <t>Total</t>
    </r>
  </si>
  <si>
    <r>
      <t xml:space="preserve">Medici de familie / </t>
    </r>
    <r>
      <rPr>
        <i/>
        <sz val="8"/>
        <color indexed="8"/>
        <rFont val="Arial"/>
        <family val="2"/>
      </rPr>
      <t>Семейные врачи /  Family physicians</t>
    </r>
  </si>
  <si>
    <r>
      <t xml:space="preserve">Total, persoane  
</t>
    </r>
    <r>
      <rPr>
        <i/>
        <sz val="8"/>
        <rFont val="Arial"/>
        <family val="2"/>
      </rPr>
      <t xml:space="preserve">Всего, человек  
Total, persons  </t>
    </r>
  </si>
  <si>
    <t>Ministerul Sănătăţii – total</t>
  </si>
  <si>
    <t xml:space="preserve">Министерство здравoохранения – всего
Ministry of Health – total </t>
  </si>
  <si>
    <r>
      <t xml:space="preserve">din care: / </t>
    </r>
    <r>
      <rPr>
        <i/>
        <sz val="8"/>
        <rFont val="Arial Cyr"/>
        <family val="0"/>
      </rPr>
      <t xml:space="preserve">в том числе: </t>
    </r>
    <r>
      <rPr>
        <sz val="8"/>
        <rFont val="Arial CYR"/>
        <family val="0"/>
      </rPr>
      <t>/</t>
    </r>
    <r>
      <rPr>
        <i/>
        <sz val="8"/>
        <rFont val="Arial Cyr"/>
        <family val="0"/>
      </rPr>
      <t xml:space="preserve"> of which:</t>
    </r>
  </si>
  <si>
    <t>Municipiul Chişinău</t>
  </si>
  <si>
    <r>
      <t xml:space="preserve">Nord / </t>
    </r>
    <r>
      <rPr>
        <i/>
        <sz val="8"/>
        <rFont val="Arial"/>
        <family val="2"/>
      </rPr>
      <t>Север</t>
    </r>
    <r>
      <rPr>
        <b/>
        <sz val="8"/>
        <rFont val="Arial"/>
        <family val="2"/>
      </rPr>
      <t xml:space="preserve"> / </t>
    </r>
    <r>
      <rPr>
        <i/>
        <sz val="8"/>
        <rFont val="Arial"/>
        <family val="2"/>
      </rPr>
      <t>North</t>
    </r>
  </si>
  <si>
    <t>Municipiul Bălţi</t>
  </si>
  <si>
    <t>Briceni</t>
  </si>
  <si>
    <t>Donduşeni</t>
  </si>
  <si>
    <t>Drochia</t>
  </si>
  <si>
    <t>Edineţ</t>
  </si>
  <si>
    <t>Făleşti</t>
  </si>
  <si>
    <t>Floreşti</t>
  </si>
  <si>
    <t>Glodeni</t>
  </si>
  <si>
    <t>Ocniţa</t>
  </si>
  <si>
    <t>Râşcani</t>
  </si>
  <si>
    <t>Sângerei</t>
  </si>
  <si>
    <t>Soroca</t>
  </si>
  <si>
    <r>
      <t>Centru</t>
    </r>
    <r>
      <rPr>
        <sz val="8"/>
        <rFont val="Arial"/>
        <family val="2"/>
      </rPr>
      <t xml:space="preserve"> / </t>
    </r>
    <r>
      <rPr>
        <i/>
        <sz val="8"/>
        <rFont val="Arial"/>
        <family val="2"/>
      </rPr>
      <t>Центр</t>
    </r>
    <r>
      <rPr>
        <sz val="8"/>
        <rFont val="Arial"/>
        <family val="2"/>
      </rPr>
      <t xml:space="preserve"> / </t>
    </r>
    <r>
      <rPr>
        <i/>
        <sz val="8"/>
        <rFont val="Arial"/>
        <family val="2"/>
      </rPr>
      <t>Center</t>
    </r>
  </si>
  <si>
    <t>Anenii Noi</t>
  </si>
  <si>
    <t>Călăraşi</t>
  </si>
  <si>
    <t>Criuleni</t>
  </si>
  <si>
    <t>Dubăsari</t>
  </si>
  <si>
    <t>Hânceşti</t>
  </si>
  <si>
    <t>Ialoveni</t>
  </si>
  <si>
    <t>Nisporeni</t>
  </si>
  <si>
    <t>Orhei</t>
  </si>
  <si>
    <t>Rezina</t>
  </si>
  <si>
    <t>Străşeni</t>
  </si>
  <si>
    <t>Şoldăneşti</t>
  </si>
  <si>
    <t>Teleneşti</t>
  </si>
  <si>
    <t>Ungheni</t>
  </si>
  <si>
    <r>
      <t>Sud</t>
    </r>
    <r>
      <rPr>
        <sz val="8"/>
        <rFont val="Arial"/>
        <family val="2"/>
      </rPr>
      <t xml:space="preserve"> / </t>
    </r>
    <r>
      <rPr>
        <i/>
        <sz val="8"/>
        <rFont val="Arial"/>
        <family val="2"/>
      </rPr>
      <t>Юг</t>
    </r>
    <r>
      <rPr>
        <sz val="8"/>
        <rFont val="Arial"/>
        <family val="2"/>
      </rPr>
      <t xml:space="preserve"> / </t>
    </r>
    <r>
      <rPr>
        <i/>
        <sz val="8"/>
        <rFont val="Arial"/>
        <family val="2"/>
      </rPr>
      <t>South</t>
    </r>
  </si>
  <si>
    <t>Basarabeasca</t>
  </si>
  <si>
    <t>Cahul</t>
  </si>
  <si>
    <t>Cantemir</t>
  </si>
  <si>
    <t>Căuşeni</t>
  </si>
  <si>
    <t>Cimişlia</t>
  </si>
  <si>
    <t>Leova</t>
  </si>
  <si>
    <t>Ştefan Vodă</t>
  </si>
  <si>
    <t>Taraclia</t>
  </si>
  <si>
    <t>UTA Găgăuzia</t>
  </si>
  <si>
    <t>Instituţiile republicane</t>
  </si>
  <si>
    <t>Республиканские учреждения
Republican institutions</t>
  </si>
  <si>
    <t>Alte ministere</t>
  </si>
  <si>
    <t xml:space="preserve">Другие министерства
Other ministries </t>
  </si>
  <si>
    <r>
      <t>Total</t>
    </r>
    <r>
      <rPr>
        <sz val="8"/>
        <rFont val="Arial"/>
        <family val="2"/>
      </rPr>
      <t xml:space="preserve"> </t>
    </r>
    <r>
      <rPr>
        <sz val="8"/>
        <rFont val="Arial CYR"/>
        <family val="0"/>
      </rPr>
      <t xml:space="preserve">/ </t>
    </r>
    <r>
      <rPr>
        <i/>
        <sz val="8"/>
        <rFont val="Arial Cyr"/>
        <family val="0"/>
      </rPr>
      <t xml:space="preserve">Всего </t>
    </r>
    <r>
      <rPr>
        <sz val="8"/>
        <rFont val="Arial CYR"/>
        <family val="0"/>
      </rPr>
      <t>/</t>
    </r>
    <r>
      <rPr>
        <i/>
        <sz val="8"/>
        <rFont val="Arial Cyr"/>
        <family val="0"/>
      </rPr>
      <t xml:space="preserve"> Total </t>
    </r>
  </si>
  <si>
    <t>Numărul personalului medical mediu</t>
  </si>
  <si>
    <t>Численность cреднего медицинского персонала
Number of paramedical personnel</t>
  </si>
  <si>
    <r>
      <t xml:space="preserve">Felceri / </t>
    </r>
    <r>
      <rPr>
        <i/>
        <sz val="8"/>
        <rFont val="Arial"/>
        <family val="2"/>
      </rPr>
      <t>Фельдшеры</t>
    </r>
    <r>
      <rPr>
        <sz val="8"/>
        <rFont val="Arial"/>
        <family val="2"/>
      </rPr>
      <t xml:space="preserve"> /</t>
    </r>
    <r>
      <rPr>
        <i/>
        <sz val="8"/>
        <rFont val="Arial"/>
        <family val="2"/>
      </rPr>
      <t xml:space="preserve"> Doctor’s assistants</t>
    </r>
  </si>
  <si>
    <r>
      <t xml:space="preserve">Moaşe / </t>
    </r>
    <r>
      <rPr>
        <i/>
        <sz val="8"/>
        <rFont val="Arial"/>
        <family val="2"/>
      </rPr>
      <t>Aкушерки</t>
    </r>
    <r>
      <rPr>
        <sz val="8"/>
        <rFont val="Arial"/>
        <family val="2"/>
      </rPr>
      <t xml:space="preserve"> / </t>
    </r>
    <r>
      <rPr>
        <i/>
        <sz val="8"/>
        <rFont val="Arial"/>
        <family val="2"/>
      </rPr>
      <t>Midwives</t>
    </r>
  </si>
  <si>
    <t>Asistente medicale</t>
  </si>
  <si>
    <t>Медицинские сестры
Nurses</t>
  </si>
  <si>
    <t>Felceri-laboranţi</t>
  </si>
  <si>
    <t>Фельдшеры-лаборанты
Doctor’s laboratory-assistants</t>
  </si>
  <si>
    <t>Tehnicieni-radiologi</t>
  </si>
  <si>
    <t>Рентгенолаборанты
Radiology laboratory-assistants</t>
  </si>
  <si>
    <r>
      <t xml:space="preserve">Total, persoane  
</t>
    </r>
    <r>
      <rPr>
        <i/>
        <sz val="8"/>
        <rFont val="Arial"/>
        <family val="2"/>
      </rPr>
      <t>Всего, человек  
Total, persons</t>
    </r>
    <r>
      <rPr>
        <sz val="8"/>
        <rFont val="Arial"/>
        <family val="2"/>
      </rPr>
      <t xml:space="preserve">  </t>
    </r>
  </si>
  <si>
    <r>
      <t xml:space="preserve">      din care:</t>
    </r>
    <r>
      <rPr>
        <i/>
        <sz val="8"/>
        <rFont val="Arial Cyr"/>
        <family val="0"/>
      </rPr>
      <t xml:space="preserve"> / в том числе: / of which:</t>
    </r>
  </si>
  <si>
    <t>Municipiul  Bălţi</t>
  </si>
  <si>
    <r>
      <t>Total</t>
    </r>
    <r>
      <rPr>
        <sz val="8"/>
        <rFont val="Arial"/>
        <family val="2"/>
      </rPr>
      <t xml:space="preserve"> / </t>
    </r>
    <r>
      <rPr>
        <i/>
        <sz val="8"/>
        <rFont val="Arial Cyr"/>
        <family val="0"/>
      </rPr>
      <t xml:space="preserve">Всего </t>
    </r>
    <r>
      <rPr>
        <sz val="8"/>
        <rFont val="Arial CYR"/>
        <family val="0"/>
      </rPr>
      <t>/</t>
    </r>
    <r>
      <rPr>
        <i/>
        <sz val="8"/>
        <rFont val="Arial Cyr"/>
        <family val="0"/>
      </rPr>
      <t xml:space="preserve"> Total</t>
    </r>
  </si>
  <si>
    <r>
      <t xml:space="preserve">Boli interne / </t>
    </r>
    <r>
      <rPr>
        <i/>
        <sz val="8"/>
        <rFont val="Arial"/>
        <family val="2"/>
      </rPr>
      <t>Терапевтических</t>
    </r>
    <r>
      <rPr>
        <sz val="8"/>
        <rFont val="Arial"/>
        <family val="2"/>
      </rPr>
      <t xml:space="preserve"> / </t>
    </r>
    <r>
      <rPr>
        <i/>
        <sz val="8"/>
        <rFont val="Arial"/>
        <family val="2"/>
      </rPr>
      <t>Therapeutic</t>
    </r>
  </si>
  <si>
    <r>
      <t xml:space="preserve">Chirurgie / </t>
    </r>
    <r>
      <rPr>
        <i/>
        <sz val="8"/>
        <rFont val="Arial"/>
        <family val="2"/>
      </rPr>
      <t xml:space="preserve">Хирургических </t>
    </r>
    <r>
      <rPr>
        <sz val="8"/>
        <rFont val="Arial"/>
        <family val="2"/>
      </rPr>
      <t>/</t>
    </r>
    <r>
      <rPr>
        <i/>
        <sz val="8"/>
        <rFont val="Arial"/>
        <family val="2"/>
      </rPr>
      <t xml:space="preserve"> Surgical</t>
    </r>
  </si>
  <si>
    <r>
      <t xml:space="preserve">Oncologie / </t>
    </r>
    <r>
      <rPr>
        <i/>
        <sz val="8"/>
        <rFont val="Arial"/>
        <family val="2"/>
      </rPr>
      <t xml:space="preserve">Онкологических </t>
    </r>
    <r>
      <rPr>
        <sz val="8"/>
        <rFont val="Arial"/>
        <family val="2"/>
      </rPr>
      <t>/</t>
    </r>
    <r>
      <rPr>
        <i/>
        <sz val="8"/>
        <rFont val="Arial"/>
        <family val="2"/>
      </rPr>
      <t xml:space="preserve"> Oncological</t>
    </r>
  </si>
  <si>
    <r>
      <t xml:space="preserve">Ginecologie / </t>
    </r>
    <r>
      <rPr>
        <i/>
        <sz val="8"/>
        <rFont val="Arial"/>
        <family val="2"/>
      </rPr>
      <t>Гинекологических</t>
    </r>
    <r>
      <rPr>
        <sz val="8"/>
        <rFont val="Arial"/>
        <family val="2"/>
      </rPr>
      <t xml:space="preserve"> / </t>
    </r>
    <r>
      <rPr>
        <i/>
        <sz val="8"/>
        <rFont val="Arial"/>
        <family val="2"/>
      </rPr>
      <t>Gynecological</t>
    </r>
  </si>
  <si>
    <r>
      <t xml:space="preserve">Tuberculoză / </t>
    </r>
    <r>
      <rPr>
        <i/>
        <sz val="8"/>
        <rFont val="Arial"/>
        <family val="2"/>
      </rPr>
      <t xml:space="preserve">Туберкулезных </t>
    </r>
    <r>
      <rPr>
        <sz val="8"/>
        <rFont val="Arial"/>
        <family val="2"/>
      </rPr>
      <t>/</t>
    </r>
    <r>
      <rPr>
        <i/>
        <sz val="8"/>
        <rFont val="Arial"/>
        <family val="2"/>
      </rPr>
      <t xml:space="preserve"> Tuberculosis</t>
    </r>
  </si>
  <si>
    <r>
      <t xml:space="preserve">Boli infecţioase / </t>
    </r>
    <r>
      <rPr>
        <i/>
        <sz val="8"/>
        <rFont val="Arial"/>
        <family val="2"/>
      </rPr>
      <t xml:space="preserve">Инфекционных </t>
    </r>
    <r>
      <rPr>
        <sz val="8"/>
        <rFont val="Arial"/>
        <family val="2"/>
      </rPr>
      <t>/</t>
    </r>
    <r>
      <rPr>
        <i/>
        <sz val="8"/>
        <rFont val="Arial"/>
        <family val="2"/>
      </rPr>
      <t xml:space="preserve"> Infectious</t>
    </r>
  </si>
  <si>
    <r>
      <t xml:space="preserve">Psihiatrie / </t>
    </r>
    <r>
      <rPr>
        <i/>
        <sz val="8"/>
        <rFont val="Arial"/>
        <family val="2"/>
      </rPr>
      <t xml:space="preserve">Психиатрических </t>
    </r>
    <r>
      <rPr>
        <sz val="8"/>
        <rFont val="Arial"/>
        <family val="2"/>
      </rPr>
      <t>/</t>
    </r>
    <r>
      <rPr>
        <i/>
        <sz val="8"/>
        <rFont val="Arial"/>
        <family val="2"/>
      </rPr>
      <t xml:space="preserve"> Psychiatry</t>
    </r>
  </si>
  <si>
    <r>
      <t xml:space="preserve">Narcologie / </t>
    </r>
    <r>
      <rPr>
        <i/>
        <sz val="8"/>
        <rFont val="Arial"/>
        <family val="2"/>
      </rPr>
      <t>Наркологических</t>
    </r>
    <r>
      <rPr>
        <sz val="8"/>
        <rFont val="Arial"/>
        <family val="2"/>
      </rPr>
      <t xml:space="preserve"> / </t>
    </r>
    <r>
      <rPr>
        <i/>
        <sz val="8"/>
        <rFont val="Arial"/>
        <family val="2"/>
      </rPr>
      <t>Narcological</t>
    </r>
    <r>
      <rPr>
        <sz val="8"/>
        <rFont val="Arial"/>
        <family val="2"/>
      </rPr>
      <t xml:space="preserve"> </t>
    </r>
  </si>
  <si>
    <r>
      <t xml:space="preserve">Neurologie / </t>
    </r>
    <r>
      <rPr>
        <i/>
        <sz val="8"/>
        <rFont val="Arial"/>
        <family val="2"/>
      </rPr>
      <t xml:space="preserve">Неврологических </t>
    </r>
    <r>
      <rPr>
        <sz val="8"/>
        <rFont val="Arial"/>
        <family val="2"/>
      </rPr>
      <t>/</t>
    </r>
    <r>
      <rPr>
        <i/>
        <sz val="8"/>
        <rFont val="Arial"/>
        <family val="2"/>
      </rPr>
      <t xml:space="preserve"> Neurology</t>
    </r>
  </si>
  <si>
    <r>
      <t xml:space="preserve">Pentru copii / </t>
    </r>
    <r>
      <rPr>
        <i/>
        <sz val="8"/>
        <rFont val="Arial"/>
        <family val="2"/>
      </rPr>
      <t>Для  детей</t>
    </r>
    <r>
      <rPr>
        <sz val="8"/>
        <rFont val="Arial"/>
        <family val="2"/>
      </rPr>
      <t xml:space="preserve"> / </t>
    </r>
    <r>
      <rPr>
        <i/>
        <sz val="8"/>
        <rFont val="Arial"/>
        <family val="2"/>
      </rPr>
      <t>For children</t>
    </r>
  </si>
  <si>
    <r>
      <t xml:space="preserve">Pentru copii </t>
    </r>
    <r>
      <rPr>
        <vertAlign val="superscript"/>
        <sz val="8"/>
        <rFont val="Arial"/>
        <family val="2"/>
      </rPr>
      <t xml:space="preserve">3 </t>
    </r>
    <r>
      <rPr>
        <sz val="8"/>
        <rFont val="Arial"/>
        <family val="2"/>
      </rPr>
      <t>/</t>
    </r>
    <r>
      <rPr>
        <i/>
        <sz val="8"/>
        <rFont val="Arial"/>
        <family val="2"/>
      </rPr>
      <t xml:space="preserve"> Для  детей </t>
    </r>
    <r>
      <rPr>
        <i/>
        <vertAlign val="superscript"/>
        <sz val="8"/>
        <rFont val="Arial"/>
        <family val="2"/>
      </rPr>
      <t>3</t>
    </r>
    <r>
      <rPr>
        <sz val="8"/>
        <rFont val="Arial"/>
        <family val="2"/>
      </rPr>
      <t xml:space="preserve"> / </t>
    </r>
    <r>
      <rPr>
        <i/>
        <sz val="8"/>
        <rFont val="Arial"/>
        <family val="2"/>
      </rPr>
      <t xml:space="preserve">For children </t>
    </r>
    <r>
      <rPr>
        <i/>
        <vertAlign val="superscript"/>
        <sz val="8"/>
        <rFont val="Arial"/>
        <family val="2"/>
      </rPr>
      <t>3</t>
    </r>
  </si>
  <si>
    <r>
      <t>1</t>
    </r>
    <r>
      <rPr>
        <sz val="8"/>
        <rFont val="Arial"/>
        <family val="2"/>
      </rPr>
      <t xml:space="preserve"> La 10 000 femei / </t>
    </r>
    <r>
      <rPr>
        <i/>
        <sz val="8"/>
        <rFont val="Arial"/>
        <family val="2"/>
      </rPr>
      <t>На 10 000 женщин</t>
    </r>
    <r>
      <rPr>
        <sz val="8"/>
        <rFont val="Arial"/>
        <family val="2"/>
      </rPr>
      <t xml:space="preserve"> / </t>
    </r>
    <r>
      <rPr>
        <i/>
        <sz val="8"/>
        <rFont val="Arial"/>
        <family val="2"/>
      </rPr>
      <t>Per 10 000 women</t>
    </r>
  </si>
  <si>
    <r>
      <t>2</t>
    </r>
    <r>
      <rPr>
        <sz val="8"/>
        <rFont val="Arial"/>
        <family val="2"/>
      </rPr>
      <t xml:space="preserve"> La 10 000 femei în vârstă de 15-49 ani / </t>
    </r>
    <r>
      <rPr>
        <i/>
        <sz val="8"/>
        <rFont val="Arial"/>
        <family val="2"/>
      </rPr>
      <t xml:space="preserve">На 10 000 женщин в возрасте 15-49 лет </t>
    </r>
    <r>
      <rPr>
        <sz val="8"/>
        <rFont val="Arial"/>
        <family val="2"/>
      </rPr>
      <t>/</t>
    </r>
    <r>
      <rPr>
        <i/>
        <sz val="8"/>
        <rFont val="Arial"/>
        <family val="2"/>
      </rPr>
      <t xml:space="preserve"> Per 10 000 women of 15-49 years old </t>
    </r>
  </si>
  <si>
    <r>
      <t>3</t>
    </r>
    <r>
      <rPr>
        <sz val="8"/>
        <rFont val="Arial"/>
        <family val="2"/>
      </rPr>
      <t xml:space="preserve"> La 10 000 copii în vârstă de 0-17 ani / </t>
    </r>
    <r>
      <rPr>
        <i/>
        <sz val="8"/>
        <rFont val="Arial"/>
        <family val="2"/>
      </rPr>
      <t>На 10 000 детей в возрасте 0-17 лет / Per 10 000 children of 0-17 years old</t>
    </r>
  </si>
  <si>
    <t xml:space="preserve">      Municipiul Chişinău</t>
  </si>
  <si>
    <r>
      <t xml:space="preserve">      Nord / </t>
    </r>
    <r>
      <rPr>
        <i/>
        <sz val="8"/>
        <rFont val="Arial"/>
        <family val="2"/>
      </rPr>
      <t>Север</t>
    </r>
    <r>
      <rPr>
        <b/>
        <sz val="8"/>
        <rFont val="Arial"/>
        <family val="2"/>
      </rPr>
      <t xml:space="preserve"> / </t>
    </r>
    <r>
      <rPr>
        <i/>
        <sz val="8"/>
        <rFont val="Arial"/>
        <family val="2"/>
      </rPr>
      <t>North</t>
    </r>
  </si>
  <si>
    <t xml:space="preserve">        Municipiul Bălţi</t>
  </si>
  <si>
    <r>
      <t xml:space="preserve">      Centru</t>
    </r>
    <r>
      <rPr>
        <sz val="8"/>
        <rFont val="Arial"/>
        <family val="2"/>
      </rPr>
      <t xml:space="preserve"> / </t>
    </r>
    <r>
      <rPr>
        <i/>
        <sz val="8"/>
        <rFont val="Arial"/>
        <family val="2"/>
      </rPr>
      <t>Центр</t>
    </r>
    <r>
      <rPr>
        <sz val="8"/>
        <rFont val="Arial"/>
        <family val="2"/>
      </rPr>
      <t xml:space="preserve"> / </t>
    </r>
    <r>
      <rPr>
        <i/>
        <sz val="8"/>
        <rFont val="Arial"/>
        <family val="2"/>
      </rPr>
      <t>Center</t>
    </r>
  </si>
  <si>
    <r>
      <t xml:space="preserve">      Sud</t>
    </r>
    <r>
      <rPr>
        <sz val="8"/>
        <rFont val="Arial"/>
        <family val="2"/>
      </rPr>
      <t xml:space="preserve"> / </t>
    </r>
    <r>
      <rPr>
        <i/>
        <sz val="8"/>
        <rFont val="Arial"/>
        <family val="2"/>
      </rPr>
      <t>Юг</t>
    </r>
    <r>
      <rPr>
        <sz val="8"/>
        <rFont val="Arial"/>
        <family val="2"/>
      </rPr>
      <t xml:space="preserve"> / </t>
    </r>
    <r>
      <rPr>
        <i/>
        <sz val="8"/>
        <rFont val="Arial"/>
        <family val="2"/>
      </rPr>
      <t>South</t>
    </r>
  </si>
  <si>
    <r>
      <t xml:space="preserve">8.9. Asigurarea populaţiei cu asistenţă medicală de urgenţă
        </t>
    </r>
    <r>
      <rPr>
        <i/>
        <sz val="9"/>
        <color indexed="8"/>
        <rFont val="Arial"/>
        <family val="2"/>
      </rPr>
      <t>Обслуживание населения скорой медицинской помощью
        Providing the population with emergency medical assistance</t>
    </r>
  </si>
  <si>
    <r>
      <t>Total</t>
    </r>
    <r>
      <rPr>
        <sz val="8"/>
        <rFont val="Arial"/>
        <family val="2"/>
      </rPr>
      <t xml:space="preserve"> / </t>
    </r>
    <r>
      <rPr>
        <i/>
        <sz val="8"/>
        <rFont val="Arial"/>
        <family val="2"/>
      </rPr>
      <t>Всего</t>
    </r>
    <r>
      <rPr>
        <sz val="8"/>
        <rFont val="Arial"/>
        <family val="2"/>
      </rPr>
      <t xml:space="preserve"> / </t>
    </r>
    <r>
      <rPr>
        <i/>
        <sz val="8"/>
        <rFont val="Arial"/>
        <family val="2"/>
      </rPr>
      <t>Total</t>
    </r>
  </si>
  <si>
    <t>Staţii, substaţii, puncte de asistenţă medicală de urgentă</t>
  </si>
  <si>
    <t>Станции, подстанции, пункты скорой медицинской помощи
Stations, emergency offices</t>
  </si>
  <si>
    <t>Numărul personalului ocupat la staţiile de urgenţă</t>
  </si>
  <si>
    <t>Численность персонала, занятого на станциях скорой помощи
Number of personnel engaged at emergency offices</t>
  </si>
  <si>
    <r>
      <t xml:space="preserve">medici / </t>
    </r>
    <r>
      <rPr>
        <i/>
        <sz val="8"/>
        <rFont val="Arial"/>
        <family val="2"/>
      </rPr>
      <t xml:space="preserve">врачи </t>
    </r>
    <r>
      <rPr>
        <sz val="8"/>
        <rFont val="Arial"/>
        <family val="2"/>
      </rPr>
      <t>/</t>
    </r>
    <r>
      <rPr>
        <i/>
        <sz val="8"/>
        <rFont val="Arial"/>
        <family val="2"/>
      </rPr>
      <t xml:space="preserve"> physicians</t>
    </r>
  </si>
  <si>
    <t>personal medical mediu</t>
  </si>
  <si>
    <t>средний медицинский персонал
paramedical personnel</t>
  </si>
  <si>
    <t>Solicitări deservite, mii</t>
  </si>
  <si>
    <t>Обслуженных вызовов, тыс.
Served calls, thou.</t>
  </si>
  <si>
    <t xml:space="preserve"> Puncte de asistenţă medicală de urgentă</t>
  </si>
  <si>
    <t xml:space="preserve"> Пункты скорой медицинской помощи
 Emergency offices</t>
  </si>
  <si>
    <r>
      <t xml:space="preserve">La 1000 locuitori - total 
</t>
    </r>
    <r>
      <rPr>
        <i/>
        <sz val="8"/>
        <rFont val="Arial"/>
        <family val="2"/>
      </rPr>
      <t>На 1000 жителей - всего 
Per 1000 inhabitants - total</t>
    </r>
  </si>
  <si>
    <r>
      <t xml:space="preserve">8.11. Vizite la medici, inclusiv în scop profilactic
          </t>
    </r>
    <r>
      <rPr>
        <i/>
        <sz val="9"/>
        <rFont val="Arial"/>
        <family val="2"/>
      </rPr>
      <t>Посещения врачей, включая профилактические 
          Visits to doctors, including the prophylactic purpose</t>
    </r>
  </si>
  <si>
    <r>
      <t>Total /</t>
    </r>
    <r>
      <rPr>
        <i/>
        <sz val="8"/>
        <rFont val="Arial"/>
        <family val="2"/>
      </rPr>
      <t xml:space="preserve"> Всего</t>
    </r>
    <r>
      <rPr>
        <sz val="8"/>
        <rFont val="Arial"/>
        <family val="2"/>
      </rPr>
      <t xml:space="preserve"> /</t>
    </r>
    <r>
      <rPr>
        <i/>
        <sz val="8"/>
        <rFont val="Arial"/>
        <family val="2"/>
      </rPr>
      <t xml:space="preserve"> Total</t>
    </r>
  </si>
  <si>
    <r>
      <t>medici de familie /</t>
    </r>
    <r>
      <rPr>
        <i/>
        <sz val="8"/>
        <rFont val="Arial"/>
        <family val="2"/>
      </rPr>
      <t xml:space="preserve"> семейные врачи </t>
    </r>
    <r>
      <rPr>
        <sz val="8"/>
        <rFont val="Arial"/>
        <family val="2"/>
      </rPr>
      <t>/</t>
    </r>
    <r>
      <rPr>
        <i/>
        <sz val="8"/>
        <rFont val="Arial"/>
        <family val="2"/>
      </rPr>
      <t xml:space="preserve"> family doctor</t>
    </r>
  </si>
  <si>
    <r>
      <t>сardiologi /</t>
    </r>
    <r>
      <rPr>
        <i/>
        <sz val="8"/>
        <rFont val="Arial"/>
        <family val="2"/>
      </rPr>
      <t xml:space="preserve"> кардиологи</t>
    </r>
    <r>
      <rPr>
        <sz val="8"/>
        <rFont val="Arial"/>
        <family val="2"/>
      </rPr>
      <t xml:space="preserve"> /</t>
    </r>
    <r>
      <rPr>
        <i/>
        <sz val="8"/>
        <rFont val="Arial"/>
        <family val="2"/>
      </rPr>
      <t xml:space="preserve"> cardiologists</t>
    </r>
  </si>
  <si>
    <t>gastroenterologi</t>
  </si>
  <si>
    <t>гастроэнтерологи
gastroenterologists</t>
  </si>
  <si>
    <r>
      <t>alergologi /</t>
    </r>
    <r>
      <rPr>
        <i/>
        <sz val="8"/>
        <rFont val="Arial"/>
        <family val="2"/>
      </rPr>
      <t xml:space="preserve"> аллергологи</t>
    </r>
    <r>
      <rPr>
        <sz val="8"/>
        <rFont val="Arial"/>
        <family val="2"/>
      </rPr>
      <t xml:space="preserve"> /</t>
    </r>
    <r>
      <rPr>
        <i/>
        <sz val="8"/>
        <rFont val="Arial"/>
        <family val="2"/>
      </rPr>
      <t xml:space="preserve"> allergologists</t>
    </r>
  </si>
  <si>
    <r>
      <t xml:space="preserve">infecţionişti / </t>
    </r>
    <r>
      <rPr>
        <i/>
        <sz val="8"/>
        <rFont val="Arial"/>
        <family val="2"/>
      </rPr>
      <t xml:space="preserve">инфекционисты </t>
    </r>
    <r>
      <rPr>
        <sz val="8"/>
        <rFont val="Arial"/>
        <family val="2"/>
      </rPr>
      <t>/</t>
    </r>
    <r>
      <rPr>
        <i/>
        <sz val="8"/>
        <rFont val="Arial"/>
        <family val="2"/>
      </rPr>
      <t xml:space="preserve"> infectiologists</t>
    </r>
  </si>
  <si>
    <r>
      <t>chirurgi /</t>
    </r>
    <r>
      <rPr>
        <i/>
        <sz val="8"/>
        <rFont val="Arial"/>
        <family val="2"/>
      </rPr>
      <t xml:space="preserve"> хирурги </t>
    </r>
    <r>
      <rPr>
        <sz val="8"/>
        <rFont val="Arial"/>
        <family val="2"/>
      </rPr>
      <t>/</t>
    </r>
    <r>
      <rPr>
        <i/>
        <sz val="8"/>
        <rFont val="Arial"/>
        <family val="2"/>
      </rPr>
      <t xml:space="preserve"> surgeons</t>
    </r>
    <r>
      <rPr>
        <sz val="8"/>
        <rFont val="Arial"/>
        <family val="2"/>
      </rPr>
      <t> </t>
    </r>
  </si>
  <si>
    <t>ortopezi-traumatologi</t>
  </si>
  <si>
    <t>ортопеды-травматологи
orthopedists- traumatologists</t>
  </si>
  <si>
    <r>
      <t xml:space="preserve">oncologi / </t>
    </r>
    <r>
      <rPr>
        <i/>
        <sz val="8"/>
        <rFont val="Arial"/>
        <family val="2"/>
      </rPr>
      <t xml:space="preserve">онкологи </t>
    </r>
    <r>
      <rPr>
        <sz val="8"/>
        <rFont val="Arial"/>
        <family val="2"/>
      </rPr>
      <t>/</t>
    </r>
    <r>
      <rPr>
        <i/>
        <sz val="8"/>
        <rFont val="Arial"/>
        <family val="2"/>
      </rPr>
      <t xml:space="preserve"> oncologists</t>
    </r>
  </si>
  <si>
    <t>obstetricieni-ginecologi</t>
  </si>
  <si>
    <t>акушеры-генекологи
obstetricians-gynecologists</t>
  </si>
  <si>
    <r>
      <t>pediatri /</t>
    </r>
    <r>
      <rPr>
        <i/>
        <sz val="8"/>
        <rFont val="Arial"/>
        <family val="2"/>
      </rPr>
      <t xml:space="preserve"> педиатры </t>
    </r>
    <r>
      <rPr>
        <sz val="8"/>
        <rFont val="Arial"/>
        <family val="2"/>
      </rPr>
      <t>/</t>
    </r>
    <r>
      <rPr>
        <i/>
        <sz val="8"/>
        <rFont val="Arial"/>
        <family val="2"/>
      </rPr>
      <t xml:space="preserve"> pediatricians</t>
    </r>
  </si>
  <si>
    <r>
      <t>oftalmologi /</t>
    </r>
    <r>
      <rPr>
        <i/>
        <sz val="8"/>
        <rFont val="Arial"/>
        <family val="2"/>
      </rPr>
      <t xml:space="preserve"> офтальмологи </t>
    </r>
    <r>
      <rPr>
        <sz val="8"/>
        <rFont val="Arial"/>
        <family val="2"/>
      </rPr>
      <t>/</t>
    </r>
    <r>
      <rPr>
        <i/>
        <sz val="8"/>
        <rFont val="Arial"/>
        <family val="2"/>
      </rPr>
      <t xml:space="preserve"> ophthalmologists</t>
    </r>
  </si>
  <si>
    <t>otorinolaringologi</t>
  </si>
  <si>
    <t>оториноларингологии
otorhinolaryngologists</t>
  </si>
  <si>
    <r>
      <t>neurologi /</t>
    </r>
    <r>
      <rPr>
        <i/>
        <sz val="8"/>
        <rFont val="Arial"/>
        <family val="2"/>
      </rPr>
      <t xml:space="preserve"> невропатологи</t>
    </r>
    <r>
      <rPr>
        <sz val="8"/>
        <rFont val="Arial"/>
        <family val="2"/>
      </rPr>
      <t xml:space="preserve"> / </t>
    </r>
    <r>
      <rPr>
        <i/>
        <sz val="8"/>
        <rFont val="Arial"/>
        <family val="2"/>
      </rPr>
      <t>neurologists</t>
    </r>
  </si>
  <si>
    <r>
      <t>psihiatri /</t>
    </r>
    <r>
      <rPr>
        <i/>
        <sz val="8"/>
        <rFont val="Arial"/>
        <family val="2"/>
      </rPr>
      <t xml:space="preserve"> психиатры </t>
    </r>
    <r>
      <rPr>
        <sz val="8"/>
        <rFont val="Arial"/>
        <family val="2"/>
      </rPr>
      <t xml:space="preserve">/ </t>
    </r>
    <r>
      <rPr>
        <i/>
        <sz val="8"/>
        <rFont val="Arial"/>
        <family val="2"/>
      </rPr>
      <t>psychiatrists</t>
    </r>
  </si>
  <si>
    <r>
      <t xml:space="preserve">narcologi / </t>
    </r>
    <r>
      <rPr>
        <i/>
        <sz val="8"/>
        <rFont val="Arial"/>
        <family val="2"/>
      </rPr>
      <t>наркологи</t>
    </r>
    <r>
      <rPr>
        <sz val="8"/>
        <rFont val="Arial"/>
        <family val="2"/>
      </rPr>
      <t xml:space="preserve"> /</t>
    </r>
    <r>
      <rPr>
        <i/>
        <sz val="8"/>
        <rFont val="Arial"/>
        <family val="2"/>
      </rPr>
      <t xml:space="preserve"> narcologists</t>
    </r>
  </si>
  <si>
    <t>dermato-venerologi</t>
  </si>
  <si>
    <r>
      <rPr>
        <i/>
        <sz val="8"/>
        <rFont val="Arial"/>
        <family val="2"/>
      </rPr>
      <t>дерматовенерологи</t>
    </r>
    <r>
      <rPr>
        <sz val="8"/>
        <rFont val="Arial"/>
        <family val="2"/>
      </rPr>
      <t xml:space="preserve">
</t>
    </r>
    <r>
      <rPr>
        <i/>
        <sz val="8"/>
        <rFont val="Arial"/>
        <family val="2"/>
      </rPr>
      <t>specialist in skin and venereal diseases</t>
    </r>
  </si>
  <si>
    <r>
      <t>Total /</t>
    </r>
    <r>
      <rPr>
        <i/>
        <sz val="8"/>
        <rFont val="Arial"/>
        <family val="2"/>
      </rPr>
      <t xml:space="preserve"> Всего </t>
    </r>
    <r>
      <rPr>
        <sz val="8"/>
        <rFont val="Arial"/>
        <family val="2"/>
      </rPr>
      <t>/</t>
    </r>
    <r>
      <rPr>
        <i/>
        <sz val="8"/>
        <rFont val="Arial"/>
        <family val="2"/>
      </rPr>
      <t xml:space="preserve"> Total</t>
    </r>
  </si>
  <si>
    <r>
      <t>medici de familie /</t>
    </r>
    <r>
      <rPr>
        <i/>
        <sz val="8"/>
        <rFont val="Arial"/>
        <family val="2"/>
      </rPr>
      <t xml:space="preserve"> семейные врачи </t>
    </r>
    <r>
      <rPr>
        <sz val="8"/>
        <rFont val="Arial"/>
        <family val="2"/>
      </rPr>
      <t xml:space="preserve">/ </t>
    </r>
    <r>
      <rPr>
        <i/>
        <sz val="8"/>
        <rFont val="Arial"/>
        <family val="2"/>
      </rPr>
      <t>family doctor</t>
    </r>
  </si>
  <si>
    <r>
      <t>сardiologi /</t>
    </r>
    <r>
      <rPr>
        <i/>
        <sz val="8"/>
        <rFont val="Arial"/>
        <family val="2"/>
      </rPr>
      <t xml:space="preserve"> кардиологи </t>
    </r>
    <r>
      <rPr>
        <sz val="8"/>
        <rFont val="Arial"/>
        <family val="2"/>
      </rPr>
      <t>/</t>
    </r>
    <r>
      <rPr>
        <i/>
        <sz val="8"/>
        <rFont val="Arial"/>
        <family val="2"/>
      </rPr>
      <t xml:space="preserve"> cardiologist</t>
    </r>
  </si>
  <si>
    <t xml:space="preserve">gastroenterologi </t>
  </si>
  <si>
    <r>
      <t xml:space="preserve">obstetricieni-ginecologi </t>
    </r>
    <r>
      <rPr>
        <vertAlign val="superscript"/>
        <sz val="8"/>
        <rFont val="Arial"/>
        <family val="2"/>
      </rPr>
      <t>1</t>
    </r>
  </si>
  <si>
    <r>
      <t xml:space="preserve">акушеры-генекологи </t>
    </r>
    <r>
      <rPr>
        <i/>
        <vertAlign val="superscript"/>
        <sz val="8"/>
        <rFont val="Arial"/>
        <family val="2"/>
      </rPr>
      <t>1</t>
    </r>
    <r>
      <rPr>
        <i/>
        <sz val="8"/>
        <rFont val="Arial"/>
        <family val="2"/>
      </rPr>
      <t xml:space="preserve">
obstetricians-gynecologists </t>
    </r>
    <r>
      <rPr>
        <i/>
        <vertAlign val="superscript"/>
        <sz val="8"/>
        <rFont val="Arial"/>
        <family val="2"/>
      </rPr>
      <t>1</t>
    </r>
  </si>
  <si>
    <r>
      <rPr>
        <vertAlign val="superscript"/>
        <sz val="8"/>
        <rFont val="Arial"/>
        <family val="2"/>
      </rPr>
      <t>1</t>
    </r>
    <r>
      <rPr>
        <sz val="8"/>
        <rFont val="Arial"/>
        <family val="2"/>
      </rPr>
      <t xml:space="preserve"> La 100 000 femei / </t>
    </r>
    <r>
      <rPr>
        <i/>
        <sz val="8"/>
        <rFont val="Arial"/>
        <family val="2"/>
      </rPr>
      <t xml:space="preserve">на 100 000 женщин </t>
    </r>
    <r>
      <rPr>
        <sz val="8"/>
        <rFont val="Arial"/>
        <family val="2"/>
      </rPr>
      <t>/</t>
    </r>
    <r>
      <rPr>
        <i/>
        <sz val="8"/>
        <rFont val="Arial"/>
        <family val="2"/>
      </rPr>
      <t xml:space="preserve"> per 100 000 women</t>
    </r>
  </si>
  <si>
    <r>
      <t xml:space="preserve">8.12. Asistenţă medicală acordată femeilor şi copiilor
          </t>
    </r>
    <r>
      <rPr>
        <i/>
        <sz val="9"/>
        <rFont val="Arial"/>
        <family val="2"/>
      </rPr>
      <t>Медицинская помощь оказанная женщинам и детям
          Medical assistance provided to women and children</t>
    </r>
  </si>
  <si>
    <t>Numărul de medici-obstetricieni</t>
  </si>
  <si>
    <t>Численность врачей акушеров-гинекологов
Number of obstetricians-gynecologists</t>
  </si>
  <si>
    <r>
      <t xml:space="preserve">la 10 000 femei 
</t>
    </r>
    <r>
      <rPr>
        <i/>
        <sz val="8"/>
        <rFont val="Arial"/>
        <family val="2"/>
      </rPr>
      <t>на 10 000 женщин 
per 10 000 women</t>
    </r>
  </si>
  <si>
    <t>Paturi de asistenţă medicală şi obstetrică pentru gravide şi lăuze</t>
  </si>
  <si>
    <t>Число коек (врачебных и акушерских) для  беременных женщин и рожениц
Number of beds for pregnant women and women who recently gave birth</t>
  </si>
  <si>
    <t>la 10 000 femei în vârstă de 15-49 ani</t>
  </si>
  <si>
    <t>на 10 000 женщин в возрасте 15-49 лет
per 10 000 women of 15-49 years old</t>
  </si>
  <si>
    <t>Numărul de medici-pediatri</t>
  </si>
  <si>
    <t>Число врачей-педиатров
Number of doctor-pediatricians</t>
  </si>
  <si>
    <t>la 10 000 copii în vârstă de 0-17 ani</t>
  </si>
  <si>
    <t>на 10 000 детей в возрасте 0-17 лет
per 10 000 children of 0-17 years old</t>
  </si>
  <si>
    <t xml:space="preserve">Numărul de paturi pentru copii </t>
  </si>
  <si>
    <t>Число коек для детей
Number of beds for children</t>
  </si>
  <si>
    <r>
      <t xml:space="preserve">8.13. Întreruperi de sarcină 
          </t>
    </r>
    <r>
      <rPr>
        <i/>
        <sz val="9"/>
        <rFont val="Arial"/>
        <family val="2"/>
      </rPr>
      <t>Прерывание беременности
          Abortions</t>
    </r>
  </si>
  <si>
    <t>Число абортов (включая мини-аборты):
Number of abortions (including the mini-abortions):</t>
  </si>
  <si>
    <r>
      <t xml:space="preserve">total / </t>
    </r>
    <r>
      <rPr>
        <i/>
        <sz val="8"/>
        <rFont val="Arial"/>
        <family val="2"/>
      </rPr>
      <t>всего</t>
    </r>
    <r>
      <rPr>
        <sz val="8"/>
        <rFont val="Arial"/>
        <family val="2"/>
      </rPr>
      <t xml:space="preserve"> / </t>
    </r>
    <r>
      <rPr>
        <i/>
        <sz val="8"/>
        <rFont val="Arial"/>
        <family val="2"/>
      </rPr>
      <t>total</t>
    </r>
  </si>
  <si>
    <t>la 1000 femei în vârstă de 15-49 ani</t>
  </si>
  <si>
    <t xml:space="preserve">на 1000 женщин в возрасте 15-49 лет
per 1000 women in the age of 15-49 years </t>
  </si>
  <si>
    <t>la 100 născuţi-vii</t>
  </si>
  <si>
    <t>на 100 родившихся живыми
per 100 live-births</t>
  </si>
  <si>
    <r>
      <t xml:space="preserve">8.14. Întreruperi de sarcină 
          </t>
    </r>
    <r>
      <rPr>
        <i/>
        <sz val="9"/>
        <rFont val="Arial"/>
        <family val="2"/>
      </rPr>
      <t>Прерывание беременности 
          Abortions</t>
    </r>
  </si>
  <si>
    <r>
      <t xml:space="preserve">Numărul întreruperilor de sarcină
</t>
    </r>
    <r>
      <rPr>
        <i/>
        <sz val="8"/>
        <rFont val="Arial"/>
        <family val="2"/>
      </rPr>
      <t xml:space="preserve">Число прерываний беременности
Number of abortions </t>
    </r>
  </si>
  <si>
    <r>
      <t xml:space="preserve">La 1000 femei în vârstă de 15-49 ani
</t>
    </r>
    <r>
      <rPr>
        <i/>
        <sz val="8"/>
        <color indexed="8"/>
        <rFont val="Arial"/>
        <family val="2"/>
      </rPr>
      <t xml:space="preserve">На 1000 женщин в возрасте 15-49 лет 
Per 1000 women  aged 15-49 years </t>
    </r>
  </si>
  <si>
    <r>
      <t xml:space="preserve">8.15. Morbiditatea populaţiei 
         </t>
    </r>
    <r>
      <rPr>
        <i/>
        <sz val="9"/>
        <rFont val="Arial"/>
        <family val="2"/>
      </rPr>
      <t xml:space="preserve"> Заболеваемость населения
          Population morbidity </t>
    </r>
  </si>
  <si>
    <r>
      <t xml:space="preserve">Bolnavi înregistraţi:
</t>
    </r>
    <r>
      <rPr>
        <i/>
        <sz val="8"/>
        <rFont val="Arial"/>
        <family val="2"/>
      </rPr>
      <t>Зарегистрировано больных:
Registered patients:</t>
    </r>
  </si>
  <si>
    <t>total, mii persoane</t>
  </si>
  <si>
    <t>всего, тыс. человек
total, thou. persons</t>
  </si>
  <si>
    <t>la 1000 locuitori</t>
  </si>
  <si>
    <t>на 1000 жителей
per 1000 inhabitants</t>
  </si>
  <si>
    <t>Bolnavi aflaţi în evidenţă cu diagnosticul stabilit pentru prima dată:</t>
  </si>
  <si>
    <t>Зарегистрировано больных с диагнозом, установленным впервые:
Registered ill persons, with the diagnosis set for the first time:</t>
  </si>
  <si>
    <t xml:space="preserve">total, mii persoane </t>
  </si>
  <si>
    <t xml:space="preserve">la 1000 locuitori </t>
  </si>
  <si>
    <r>
      <t xml:space="preserve">8.16. Morbiditatea populaţiei, pe principalele clase de boli
          </t>
    </r>
    <r>
      <rPr>
        <i/>
        <sz val="9"/>
        <rFont val="Arial"/>
        <family val="2"/>
      </rPr>
      <t>Заболеваемость населения по основным классам болезней
          Population morbidity, by main classes of diseases</t>
    </r>
  </si>
  <si>
    <r>
      <t xml:space="preserve">Bolnavi înregistraţi  
</t>
    </r>
    <r>
      <rPr>
        <i/>
        <sz val="8"/>
        <rFont val="Arial"/>
        <family val="2"/>
      </rPr>
      <t xml:space="preserve">Зарегистрировано больных  
Registered patients  </t>
    </r>
  </si>
  <si>
    <r>
      <t xml:space="preserve">din care, cu diagnosticul stabilit pentru prima dată  
</t>
    </r>
    <r>
      <rPr>
        <i/>
        <sz val="8"/>
        <rFont val="Arial"/>
        <family val="2"/>
      </rPr>
      <t xml:space="preserve">в том числе с диагнозом, установленным впервые  
of which, with the diagnosis set for the first time  </t>
    </r>
  </si>
  <si>
    <r>
      <t>Total, mii cazuri</t>
    </r>
  </si>
  <si>
    <t>Всего, тыс. cлучаев
Total, thou. cases</t>
  </si>
  <si>
    <t>Boli infecţioase şi parazitare</t>
  </si>
  <si>
    <t>Инфекционные и паразитарные болезни
Infectious and parasitic diseases</t>
  </si>
  <si>
    <r>
      <t xml:space="preserve">Tumori / </t>
    </r>
    <r>
      <rPr>
        <i/>
        <sz val="8"/>
        <rFont val="Arial"/>
        <family val="2"/>
      </rPr>
      <t xml:space="preserve">Новообразования </t>
    </r>
    <r>
      <rPr>
        <sz val="8"/>
        <rFont val="Arial"/>
        <family val="2"/>
      </rPr>
      <t>/</t>
    </r>
    <r>
      <rPr>
        <i/>
        <sz val="8"/>
        <rFont val="Arial"/>
        <family val="2"/>
      </rPr>
      <t xml:space="preserve"> Neoplasms</t>
    </r>
  </si>
  <si>
    <t>Boli endocrine, de nutriţie şi metabolism</t>
  </si>
  <si>
    <t>Эндокринные болезни, расстройства питания и нарушения обмена веществ
Endocrine, nutritional and metabolic diseases</t>
  </si>
  <si>
    <t>Boli ale sângelui, organelor hematopoietice şi unele tulburări ale mecanismului imunitar</t>
  </si>
  <si>
    <t>Болезни крови, кроветворных органов и отдельные нарушения с вовлечением иммунного механизма
Diseases of blood and blood-forming organs and immunity mechanism diseases</t>
  </si>
  <si>
    <t>Tulburări mentale şi de comportament</t>
  </si>
  <si>
    <t>Психические расстройства и расстройства поведения
Mental and behaviour disorders</t>
  </si>
  <si>
    <t>Boli ale sistemului nervos şi ale organelor de simţ</t>
  </si>
  <si>
    <t>Болезни нервной системы и органов чувств
Diseases of the nervous system and sense organs</t>
  </si>
  <si>
    <t>Boli ale aparatului circulator</t>
  </si>
  <si>
    <t>Болезни системы кровообращения
Diseases of the circulatory system</t>
  </si>
  <si>
    <t>Boli ale aparatului respirator</t>
  </si>
  <si>
    <t>Болезни органов дыхания
Diseases of the respiratory system</t>
  </si>
  <si>
    <t>Boli ale aparatului digestiv</t>
  </si>
  <si>
    <t>Болезни органов пищеварения
Diseases of the digestive system</t>
  </si>
  <si>
    <t>Boli ale aparatului genito-urinar</t>
  </si>
  <si>
    <t>Болезни мочеполовой системы
Diseases of the urogenital system</t>
  </si>
  <si>
    <t>Complicaţii ale sarcinii, naşterii şi lăuziei</t>
  </si>
  <si>
    <t>Осложнения беременности, родов и послеродового периода
Complications of pregnancy, delivery and  post-partum period</t>
  </si>
  <si>
    <t>Boli ale pielii şi ţesutului celular subcutanat</t>
  </si>
  <si>
    <t>Болезни кожи и подкожной клетчатки
Skin and subcutaneous tissue diseases</t>
  </si>
  <si>
    <t>Boli ale sistemului osteoarticular, ale muşchilor şi ţesutului conjunctiv</t>
  </si>
  <si>
    <t>Болезни костно-суставной системы, мышц и соединительной ткани
Diseases of bones and joints, muscles and connective tissue</t>
  </si>
  <si>
    <t>Malformaţii congenitale, deformaţii şi anomalii cromozomiale</t>
  </si>
  <si>
    <t>Врожденные пороки развития, деформации и хромосомные аномалии
Congenital malformations and chromosomal anomalies</t>
  </si>
  <si>
    <t>Leziuni traumatice, otrăviri şi alte consecinţe ale cauzelor externe</t>
  </si>
  <si>
    <t>Травмы, отравления и другие последствия воздействия внешних причин
Injuries, poisonings and other consequences of the external causes</t>
  </si>
  <si>
    <t>Numărul de cazuri la 1000 locuitori</t>
  </si>
  <si>
    <t>Число случаев на 1000 жителей
Number of cases per 1000 inhabitants</t>
  </si>
  <si>
    <t>Болезни крови, кроветворных органов и отдельные нарушения с вовлечением иммунного механизма
Diseases of blood and blood-forming  organs and immunity mechanism diseases</t>
  </si>
  <si>
    <t>Болезни мочеполовой системы
Diseases of urogenital system</t>
  </si>
  <si>
    <r>
      <t xml:space="preserve">Complicaţii ale sarcinii, naşterii şi lăuziei </t>
    </r>
    <r>
      <rPr>
        <vertAlign val="superscript"/>
        <sz val="8"/>
        <rFont val="Arial"/>
        <family val="2"/>
      </rPr>
      <t>1</t>
    </r>
  </si>
  <si>
    <r>
      <t>Осложнения беременности, родов и послеродового периода</t>
    </r>
    <r>
      <rPr>
        <i/>
        <vertAlign val="superscript"/>
        <sz val="8"/>
        <rFont val="Arial"/>
        <family val="2"/>
      </rPr>
      <t>1</t>
    </r>
    <r>
      <rPr>
        <i/>
        <sz val="8"/>
        <rFont val="Arial"/>
        <family val="2"/>
      </rPr>
      <t xml:space="preserve">
Complications of pregnancy, delivery and  post-partum period </t>
    </r>
    <r>
      <rPr>
        <i/>
        <vertAlign val="superscript"/>
        <sz val="8"/>
        <rFont val="Arial"/>
        <family val="2"/>
      </rPr>
      <t>1</t>
    </r>
  </si>
  <si>
    <t>Травмы, отравления и другие последствия воздействия  внешних причин
Injuries, poisonings and other consequences of the external causes</t>
  </si>
  <si>
    <r>
      <t>1</t>
    </r>
    <r>
      <rPr>
        <sz val="8"/>
        <color indexed="8"/>
        <rFont val="Arial"/>
        <family val="2"/>
      </rPr>
      <t xml:space="preserve"> La 1000 femei în vârstă de 15-49 ani / </t>
    </r>
    <r>
      <rPr>
        <i/>
        <sz val="8"/>
        <color indexed="8"/>
        <rFont val="Arial"/>
        <family val="2"/>
      </rPr>
      <t xml:space="preserve">На 1000 женщин в возрасте 15-49 лет </t>
    </r>
    <r>
      <rPr>
        <sz val="8"/>
        <color indexed="8"/>
        <rFont val="Arial"/>
        <family val="2"/>
      </rPr>
      <t>/</t>
    </r>
    <r>
      <rPr>
        <i/>
        <sz val="8"/>
        <color indexed="8"/>
        <rFont val="Arial"/>
        <family val="2"/>
      </rPr>
      <t xml:space="preserve"> Per 1000 women of 15-49 years old </t>
    </r>
  </si>
  <si>
    <r>
      <t xml:space="preserve">Total </t>
    </r>
    <r>
      <rPr>
        <sz val="8"/>
        <rFont val="Arial"/>
        <family val="2"/>
      </rPr>
      <t xml:space="preserve">/ </t>
    </r>
    <r>
      <rPr>
        <i/>
        <sz val="8"/>
        <rFont val="Arial"/>
        <family val="2"/>
      </rPr>
      <t xml:space="preserve">Всего </t>
    </r>
    <r>
      <rPr>
        <sz val="8"/>
        <rFont val="Arial"/>
        <family val="2"/>
      </rPr>
      <t>/</t>
    </r>
    <r>
      <rPr>
        <i/>
        <sz val="8"/>
        <rFont val="Arial"/>
        <family val="2"/>
      </rPr>
      <t xml:space="preserve"> Total</t>
    </r>
  </si>
  <si>
    <t>Tumori maligne</t>
  </si>
  <si>
    <t>Злокачественные новообразования
Malignant neoplasms</t>
  </si>
  <si>
    <r>
      <t xml:space="preserve">din care, ale: / </t>
    </r>
    <r>
      <rPr>
        <i/>
        <sz val="8"/>
        <rFont val="Arial"/>
        <family val="2"/>
      </rPr>
      <t xml:space="preserve">в том числе: </t>
    </r>
    <r>
      <rPr>
        <sz val="8"/>
        <rFont val="Arial"/>
        <family val="2"/>
      </rPr>
      <t>/</t>
    </r>
    <r>
      <rPr>
        <i/>
        <sz val="8"/>
        <rFont val="Arial"/>
        <family val="2"/>
      </rPr>
      <t xml:space="preserve"> of which, of:</t>
    </r>
  </si>
  <si>
    <t>glandei mamare</t>
  </si>
  <si>
    <t>молочной железы
mammary gland</t>
  </si>
  <si>
    <t>colului şi corpului uterin, placentei</t>
  </si>
  <si>
    <t>шейки и тела матки, плаценты
cervix and body of the uterus, placenta</t>
  </si>
  <si>
    <r>
      <t xml:space="preserve">ovarului / </t>
    </r>
    <r>
      <rPr>
        <i/>
        <sz val="8"/>
        <rFont val="Arial"/>
        <family val="2"/>
      </rPr>
      <t xml:space="preserve">яичника </t>
    </r>
    <r>
      <rPr>
        <sz val="8"/>
        <rFont val="Arial"/>
        <family val="2"/>
      </rPr>
      <t>/</t>
    </r>
    <r>
      <rPr>
        <i/>
        <sz val="8"/>
        <rFont val="Arial"/>
        <family val="2"/>
      </rPr>
      <t xml:space="preserve"> ovary</t>
    </r>
  </si>
  <si>
    <t>Tuberculoză activă</t>
  </si>
  <si>
    <t>Alcoolism şi psihoză alcoolică</t>
  </si>
  <si>
    <t>Алкоголизм и алкогольный психоз
Alcoholism and alcoholic psychosis</t>
  </si>
  <si>
    <r>
      <t xml:space="preserve">Sifilis / </t>
    </r>
    <r>
      <rPr>
        <i/>
        <sz val="8"/>
        <rFont val="Arial"/>
        <family val="2"/>
      </rPr>
      <t xml:space="preserve">Сифилис </t>
    </r>
    <r>
      <rPr>
        <sz val="8"/>
        <rFont val="Arial"/>
        <family val="2"/>
      </rPr>
      <t>/</t>
    </r>
    <r>
      <rPr>
        <i/>
        <sz val="8"/>
        <rFont val="Arial"/>
        <family val="2"/>
      </rPr>
      <t xml:space="preserve"> Syphilis</t>
    </r>
  </si>
  <si>
    <r>
      <t xml:space="preserve">Gonoree / </t>
    </r>
    <r>
      <rPr>
        <i/>
        <sz val="8"/>
        <rFont val="Arial"/>
        <family val="2"/>
      </rPr>
      <t xml:space="preserve">Гонорея </t>
    </r>
    <r>
      <rPr>
        <sz val="8"/>
        <rFont val="Arial"/>
        <family val="2"/>
      </rPr>
      <t>/</t>
    </r>
    <r>
      <rPr>
        <i/>
        <sz val="8"/>
        <rFont val="Arial"/>
        <family val="2"/>
      </rPr>
      <t xml:space="preserve"> Gonorrhea</t>
    </r>
  </si>
  <si>
    <t>Eroziunea cu ectropion a colului uterin</t>
  </si>
  <si>
    <t>Эрозия и эктропион шейки матки
Erosion and ectropion of cervix uterus</t>
  </si>
  <si>
    <t>Dereglări mensis</t>
  </si>
  <si>
    <t>Расстройства менструаций
Menstrual irregularities</t>
  </si>
  <si>
    <r>
      <t xml:space="preserve">Sterilitate / </t>
    </r>
    <r>
      <rPr>
        <i/>
        <sz val="8"/>
        <rFont val="Arial"/>
        <family val="2"/>
      </rPr>
      <t xml:space="preserve">Бесплодие </t>
    </r>
    <r>
      <rPr>
        <sz val="8"/>
        <rFont val="Arial"/>
        <family val="2"/>
      </rPr>
      <t>/</t>
    </r>
    <r>
      <rPr>
        <i/>
        <sz val="8"/>
        <rFont val="Arial"/>
        <family val="2"/>
      </rPr>
      <t xml:space="preserve"> Sterility</t>
    </r>
  </si>
  <si>
    <t>Осложнения беременности, родов и послеродового периода
Complications of pregnancy, delivery and postpartum period</t>
  </si>
  <si>
    <r>
      <t xml:space="preserve">La 100 000 femei </t>
    </r>
    <r>
      <rPr>
        <sz val="8"/>
        <rFont val="Arial"/>
        <family val="2"/>
      </rPr>
      <t xml:space="preserve">/ </t>
    </r>
    <r>
      <rPr>
        <i/>
        <sz val="8"/>
        <rFont val="Arial"/>
        <family val="2"/>
      </rPr>
      <t xml:space="preserve">На 100 000 женщин </t>
    </r>
    <r>
      <rPr>
        <sz val="8"/>
        <rFont val="Arial"/>
        <family val="2"/>
      </rPr>
      <t>/</t>
    </r>
    <r>
      <rPr>
        <i/>
        <sz val="8"/>
        <rFont val="Arial"/>
        <family val="2"/>
      </rPr>
      <t xml:space="preserve"> Per 100 000 women</t>
    </r>
  </si>
  <si>
    <r>
      <t xml:space="preserve">Gonoree / </t>
    </r>
    <r>
      <rPr>
        <i/>
        <sz val="8"/>
        <rFont val="Arial"/>
        <family val="2"/>
      </rPr>
      <t>Гонорея</t>
    </r>
    <r>
      <rPr>
        <sz val="8"/>
        <rFont val="Arial"/>
        <family val="2"/>
      </rPr>
      <t xml:space="preserve"> /</t>
    </r>
    <r>
      <rPr>
        <i/>
        <sz val="8"/>
        <rFont val="Arial"/>
        <family val="2"/>
      </rPr>
      <t xml:space="preserve"> Gonorrhea</t>
    </r>
  </si>
  <si>
    <r>
      <t xml:space="preserve">1 </t>
    </r>
    <r>
      <rPr>
        <sz val="8"/>
        <color indexed="8"/>
        <rFont val="Arial"/>
        <family val="2"/>
      </rPr>
      <t xml:space="preserve">Bolnavi luaţi în evidenţă cu diagnosticul stabilit pentru prima dată / </t>
    </r>
    <r>
      <rPr>
        <i/>
        <sz val="8"/>
        <color indexed="8"/>
        <rFont val="Arial"/>
        <family val="2"/>
      </rPr>
      <t>Взято под наблюдение больных с диагнозом, установленным впервые</t>
    </r>
    <r>
      <rPr>
        <sz val="8"/>
        <color indexed="8"/>
        <rFont val="Arial"/>
        <family val="2"/>
      </rPr>
      <t>/</t>
    </r>
    <r>
      <rPr>
        <i/>
        <sz val="8"/>
        <color indexed="8"/>
        <rFont val="Arial"/>
        <family val="2"/>
      </rPr>
      <t xml:space="preserve"> 
   Ill persons under observation, with the diagnosis set for the first time</t>
    </r>
  </si>
  <si>
    <r>
      <t xml:space="preserve">Bărbaţi / </t>
    </r>
    <r>
      <rPr>
        <i/>
        <sz val="8.5"/>
        <rFont val="Arial"/>
        <family val="2"/>
      </rPr>
      <t>Мужчины</t>
    </r>
    <r>
      <rPr>
        <sz val="8.5"/>
        <rFont val="Arial"/>
        <family val="2"/>
      </rPr>
      <t xml:space="preserve"> / </t>
    </r>
    <r>
      <rPr>
        <i/>
        <sz val="8.5"/>
        <rFont val="Arial"/>
        <family val="2"/>
      </rPr>
      <t>Male</t>
    </r>
    <r>
      <rPr>
        <sz val="8.5"/>
        <rFont val="Arial"/>
        <family val="2"/>
      </rPr>
      <t xml:space="preserve">s  </t>
    </r>
  </si>
  <si>
    <r>
      <t xml:space="preserve">Femei / </t>
    </r>
    <r>
      <rPr>
        <i/>
        <sz val="8.5"/>
        <rFont val="Arial"/>
        <family val="2"/>
      </rPr>
      <t>Женщины</t>
    </r>
    <r>
      <rPr>
        <sz val="8.5"/>
        <rFont val="Arial"/>
        <family val="2"/>
      </rPr>
      <t xml:space="preserve"> / </t>
    </r>
    <r>
      <rPr>
        <i/>
        <sz val="8.5"/>
        <rFont val="Arial"/>
        <family val="2"/>
      </rPr>
      <t xml:space="preserve">Females </t>
    </r>
  </si>
  <si>
    <r>
      <t>Incidenţa /</t>
    </r>
    <r>
      <rPr>
        <b/>
        <i/>
        <sz val="8"/>
        <rFont val="Arial Cyr"/>
        <family val="0"/>
      </rPr>
      <t xml:space="preserve"> </t>
    </r>
    <r>
      <rPr>
        <i/>
        <sz val="8"/>
        <rFont val="Arial Cyr"/>
        <family val="0"/>
      </rPr>
      <t xml:space="preserve">Первичная заболеваемость </t>
    </r>
    <r>
      <rPr>
        <sz val="8"/>
        <rFont val="Arial Cyr"/>
        <family val="0"/>
      </rPr>
      <t>/</t>
    </r>
    <r>
      <rPr>
        <i/>
        <sz val="8"/>
        <rFont val="Arial Cyr"/>
        <family val="0"/>
      </rPr>
      <t xml:space="preserve"> Incidence</t>
    </r>
  </si>
  <si>
    <r>
      <t>Prevalenţa /</t>
    </r>
    <r>
      <rPr>
        <b/>
        <i/>
        <sz val="8"/>
        <rFont val="Arial Cyr"/>
        <family val="0"/>
      </rPr>
      <t xml:space="preserve"> </t>
    </r>
    <r>
      <rPr>
        <i/>
        <sz val="8"/>
        <rFont val="Arial Cyr"/>
        <family val="0"/>
      </rPr>
      <t xml:space="preserve">Общая заболеваемость </t>
    </r>
    <r>
      <rPr>
        <sz val="8"/>
        <rFont val="Arial Cyr"/>
        <family val="0"/>
      </rPr>
      <t>/</t>
    </r>
    <r>
      <rPr>
        <i/>
        <sz val="8"/>
        <rFont val="Arial Cyr"/>
        <family val="0"/>
      </rPr>
      <t xml:space="preserve"> Prevalence</t>
    </r>
  </si>
  <si>
    <r>
      <t xml:space="preserve">8.20. Morbiditatea prin boli venerice
          </t>
    </r>
    <r>
      <rPr>
        <i/>
        <sz val="9"/>
        <rFont val="Arial"/>
        <family val="2"/>
      </rPr>
      <t>Заболеваемость венерическими болезнями
          Morbidity by venereal diseases</t>
    </r>
  </si>
  <si>
    <t>Bolnavi luaţi în evidenţă cu diagnosticul stabilit pentru prima dată:</t>
  </si>
  <si>
    <t>Взято под наблюдение больных с диагнозом, установленным впервые:
Ill persons under observation, with the diagnosis set for the first time:</t>
  </si>
  <si>
    <r>
      <t xml:space="preserve">total, persoane / </t>
    </r>
    <r>
      <rPr>
        <i/>
        <sz val="8"/>
        <rFont val="Arial"/>
        <family val="2"/>
      </rPr>
      <t>всего, человек</t>
    </r>
    <r>
      <rPr>
        <sz val="8"/>
        <rFont val="Arial"/>
        <family val="2"/>
      </rPr>
      <t xml:space="preserve"> / </t>
    </r>
    <r>
      <rPr>
        <i/>
        <sz val="8"/>
        <rFont val="Arial"/>
        <family val="2"/>
      </rPr>
      <t>total, persons</t>
    </r>
  </si>
  <si>
    <t xml:space="preserve">la 100 000 locuitori </t>
  </si>
  <si>
    <r>
      <rPr>
        <i/>
        <sz val="8"/>
        <rFont val="Arial"/>
        <family val="2"/>
      </rPr>
      <t>на 100 000 жителей</t>
    </r>
    <r>
      <rPr>
        <sz val="8"/>
        <rFont val="Arial"/>
        <family val="2"/>
      </rPr>
      <t xml:space="preserve">
</t>
    </r>
    <r>
      <rPr>
        <i/>
        <sz val="8"/>
        <rFont val="Arial"/>
        <family val="2"/>
      </rPr>
      <t>per 100 000 inhabitans</t>
    </r>
  </si>
  <si>
    <t>la 100 000 locuitori</t>
  </si>
  <si>
    <r>
      <t xml:space="preserve">Trichomoniază / </t>
    </r>
    <r>
      <rPr>
        <i/>
        <sz val="8"/>
        <rFont val="Arial"/>
        <family val="2"/>
      </rPr>
      <t>Трихомониаз</t>
    </r>
    <r>
      <rPr>
        <sz val="8"/>
        <rFont val="Arial"/>
        <family val="2"/>
      </rPr>
      <t xml:space="preserve"> / </t>
    </r>
    <r>
      <rPr>
        <i/>
        <sz val="8"/>
        <rFont val="Arial"/>
        <family val="2"/>
      </rPr>
      <t>Trichomoniasis</t>
    </r>
  </si>
  <si>
    <t>Infecţii cu Chlamydia</t>
  </si>
  <si>
    <r>
      <rPr>
        <i/>
        <sz val="8"/>
        <rFont val="Arial"/>
        <family val="2"/>
      </rPr>
      <t>Хламидийные инфекции</t>
    </r>
    <r>
      <rPr>
        <sz val="8"/>
        <rFont val="Arial"/>
        <family val="2"/>
      </rPr>
      <t xml:space="preserve">
</t>
    </r>
    <r>
      <rPr>
        <i/>
        <sz val="8"/>
        <rFont val="Arial"/>
        <family val="2"/>
      </rPr>
      <t>Chlamydia infection</t>
    </r>
  </si>
  <si>
    <t>Infecţii anogenitale prin virusul herpetic</t>
  </si>
  <si>
    <t>Аногенитальные герпетические инфекции
Anogenital herpetic infection</t>
  </si>
  <si>
    <t>Numărul bolnavilor aflaţi în evidenţă în instituţiile curativ-profilactice:</t>
  </si>
  <si>
    <t>Численность больных, состоящих на учете в лечебно-профилактических учреждениях:
Number of ill persons under observation in the curative-prophylactic institutions:</t>
  </si>
  <si>
    <r>
      <t xml:space="preserve">8.21. Morbiditatea prin unele boli infecţioase
</t>
    </r>
    <r>
      <rPr>
        <i/>
        <sz val="9"/>
        <color indexed="8"/>
        <rFont val="Arial"/>
        <family val="2"/>
      </rPr>
      <t xml:space="preserve">          Заболеваемость отдельными инфекционными болезнями
          Morbidity with separate infectious diseases</t>
    </r>
  </si>
  <si>
    <r>
      <t>Numărul de cazuri</t>
    </r>
    <r>
      <rPr>
        <sz val="8"/>
        <rFont val="Arial"/>
        <family val="2"/>
      </rPr>
      <t xml:space="preserve"> /</t>
    </r>
    <r>
      <rPr>
        <b/>
        <sz val="8"/>
        <rFont val="Arial"/>
        <family val="2"/>
      </rPr>
      <t xml:space="preserve"> </t>
    </r>
    <r>
      <rPr>
        <i/>
        <sz val="8"/>
        <rFont val="Arial"/>
        <family val="2"/>
      </rPr>
      <t xml:space="preserve">Число случаев </t>
    </r>
    <r>
      <rPr>
        <sz val="8"/>
        <rFont val="Arial"/>
        <family val="2"/>
      </rPr>
      <t>/</t>
    </r>
    <r>
      <rPr>
        <i/>
        <sz val="8"/>
        <rFont val="Arial"/>
        <family val="2"/>
      </rPr>
      <t xml:space="preserve"> Number of cases</t>
    </r>
  </si>
  <si>
    <t>Infecţii salmonelozice</t>
  </si>
  <si>
    <t>Сальмонеллезные инфекции
Salmonellosis infections</t>
  </si>
  <si>
    <t xml:space="preserve">Alte boli infecţioase intestinale </t>
  </si>
  <si>
    <t>Другие кишечные инфекции
Other intestinal infections diseases</t>
  </si>
  <si>
    <t xml:space="preserve">inclusiv dizenterie bacteriană </t>
  </si>
  <si>
    <t>в том числе бактериальная дизентерия
including bacillary dysentery</t>
  </si>
  <si>
    <r>
      <t xml:space="preserve">Scarlatină / </t>
    </r>
    <r>
      <rPr>
        <i/>
        <sz val="8"/>
        <rFont val="Arial"/>
        <family val="2"/>
      </rPr>
      <t xml:space="preserve">Скарлатина </t>
    </r>
    <r>
      <rPr>
        <sz val="8"/>
        <rFont val="Arial"/>
        <family val="2"/>
      </rPr>
      <t>/</t>
    </r>
    <r>
      <rPr>
        <i/>
        <sz val="8"/>
        <rFont val="Arial"/>
        <family val="2"/>
      </rPr>
      <t xml:space="preserve"> Scarlet fever</t>
    </r>
  </si>
  <si>
    <r>
      <t xml:space="preserve">Tuse convulsivă / </t>
    </r>
    <r>
      <rPr>
        <i/>
        <sz val="8"/>
        <rFont val="Arial"/>
        <family val="2"/>
      </rPr>
      <t xml:space="preserve">Коклюш </t>
    </r>
    <r>
      <rPr>
        <sz val="8"/>
        <rFont val="Arial"/>
        <family val="2"/>
      </rPr>
      <t>/</t>
    </r>
    <r>
      <rPr>
        <i/>
        <sz val="8"/>
        <rFont val="Arial"/>
        <family val="2"/>
      </rPr>
      <t xml:space="preserve"> Whooping cough</t>
    </r>
  </si>
  <si>
    <r>
      <t xml:space="preserve">Rujeolă / </t>
    </r>
    <r>
      <rPr>
        <i/>
        <sz val="8"/>
        <rFont val="Arial"/>
        <family val="2"/>
      </rPr>
      <t xml:space="preserve">Корь </t>
    </r>
    <r>
      <rPr>
        <sz val="8"/>
        <rFont val="Arial"/>
        <family val="2"/>
      </rPr>
      <t>/</t>
    </r>
    <r>
      <rPr>
        <i/>
        <sz val="8"/>
        <rFont val="Arial"/>
        <family val="2"/>
      </rPr>
      <t xml:space="preserve"> Measles</t>
    </r>
  </si>
  <si>
    <t>–</t>
  </si>
  <si>
    <t xml:space="preserve">Infecţie cu meningococi </t>
  </si>
  <si>
    <t>Менингококковая инфекция
Meningococcus infection</t>
  </si>
  <si>
    <t xml:space="preserve">Hepatite virale </t>
  </si>
  <si>
    <t>Вирусные гепатиты
Viral hepatitis</t>
  </si>
  <si>
    <t xml:space="preserve">din care, hepatită virotică (B) </t>
  </si>
  <si>
    <t>в том числе сывороточный (гепатит В)
including, viral hepatitis type B</t>
  </si>
  <si>
    <t>Parotidită epidemică</t>
  </si>
  <si>
    <t>Паротит эпидемический
Epidemic parotiditis</t>
  </si>
  <si>
    <t>Gripă şi infecţii acute ale căilor respiratorii superioare, mii</t>
  </si>
  <si>
    <t>Грипп и острые инфекции верхних дыхательных путей, тыс.
Grippe and acute infections of respiratory system, thou.</t>
  </si>
  <si>
    <t xml:space="preserve">Infecţia HIV (SIDA) </t>
  </si>
  <si>
    <t>Синдром приобретенного иммунодефицита (СПИД)
AIDS infection</t>
  </si>
  <si>
    <t>Purtători VIH</t>
  </si>
  <si>
    <t>Носители вируса иммунодефицита человека (ВИЧ)
HIV carrier</t>
  </si>
  <si>
    <r>
      <t xml:space="preserve">Pediculoză / </t>
    </r>
    <r>
      <rPr>
        <i/>
        <sz val="8"/>
        <rFont val="Arial"/>
        <family val="2"/>
      </rPr>
      <t xml:space="preserve">Педикулез </t>
    </r>
    <r>
      <rPr>
        <sz val="8"/>
        <rFont val="Arial"/>
        <family val="2"/>
      </rPr>
      <t>/</t>
    </r>
    <r>
      <rPr>
        <i/>
        <sz val="8"/>
        <rFont val="Arial"/>
        <family val="2"/>
      </rPr>
      <t xml:space="preserve"> Pediculosis</t>
    </r>
  </si>
  <si>
    <r>
      <t xml:space="preserve">Scabie / </t>
    </r>
    <r>
      <rPr>
        <i/>
        <sz val="8"/>
        <rFont val="Arial"/>
        <family val="2"/>
      </rPr>
      <t xml:space="preserve">Чесотка </t>
    </r>
    <r>
      <rPr>
        <sz val="8"/>
        <rFont val="Arial"/>
        <family val="2"/>
      </rPr>
      <t>/</t>
    </r>
    <r>
      <rPr>
        <i/>
        <sz val="8"/>
        <rFont val="Arial"/>
        <family val="2"/>
      </rPr>
      <t xml:space="preserve"> Scab</t>
    </r>
  </si>
  <si>
    <t xml:space="preserve">Infecţii salmonelozice </t>
  </si>
  <si>
    <t>Hepatite virale</t>
  </si>
  <si>
    <t>Infecţia HIV (SIDA)</t>
  </si>
  <si>
    <t xml:space="preserve">Purtători VIH </t>
  </si>
  <si>
    <r>
      <t xml:space="preserve">8.22. Morbiditatea prin dereglări narcologice
          </t>
    </r>
    <r>
      <rPr>
        <i/>
        <sz val="9"/>
        <rFont val="Arial"/>
        <family val="2"/>
      </rPr>
      <t>Заболеваемость наркологическими расстройствами
          Morbidity by drug disorders</t>
    </r>
  </si>
  <si>
    <r>
      <t>Mii persoane</t>
    </r>
    <r>
      <rPr>
        <sz val="8"/>
        <rFont val="Arial"/>
        <family val="2"/>
      </rPr>
      <t xml:space="preserve"> /</t>
    </r>
    <r>
      <rPr>
        <b/>
        <sz val="8"/>
        <rFont val="Arial"/>
        <family val="2"/>
      </rPr>
      <t xml:space="preserve"> </t>
    </r>
    <r>
      <rPr>
        <i/>
        <sz val="8"/>
        <rFont val="Arial"/>
        <family val="2"/>
      </rPr>
      <t xml:space="preserve">Тысяч человек </t>
    </r>
    <r>
      <rPr>
        <sz val="8"/>
        <rFont val="Arial"/>
        <family val="2"/>
      </rPr>
      <t>/</t>
    </r>
    <r>
      <rPr>
        <i/>
        <sz val="8"/>
        <rFont val="Arial"/>
        <family val="2"/>
      </rPr>
      <t xml:space="preserve"> Thousand persons</t>
    </r>
  </si>
  <si>
    <t xml:space="preserve">alcoolism şi psihoză alcoolică  </t>
  </si>
  <si>
    <t>алкоголизм и алкогольный психоз
alcoholism and alcoholic psychosis</t>
  </si>
  <si>
    <t xml:space="preserve">narcomanie şi toxicomanie  </t>
  </si>
  <si>
    <t>наркомания и токсикомания
drug addiction and abuse</t>
  </si>
  <si>
    <t>alcoolism şi psihoză alcoolică</t>
  </si>
  <si>
    <r>
      <rPr>
        <sz val="8"/>
        <rFont val="Arial"/>
        <family val="2"/>
      </rPr>
      <t>mii copii</t>
    </r>
    <r>
      <rPr>
        <i/>
        <sz val="8"/>
        <rFont val="Arial"/>
        <family val="2"/>
      </rPr>
      <t xml:space="preserve"> </t>
    </r>
    <r>
      <rPr>
        <sz val="8"/>
        <rFont val="Arial"/>
        <family val="2"/>
      </rPr>
      <t>/</t>
    </r>
    <r>
      <rPr>
        <i/>
        <sz val="8"/>
        <rFont val="Arial"/>
        <family val="2"/>
      </rPr>
      <t xml:space="preserve"> тысяч детей</t>
    </r>
    <r>
      <rPr>
        <sz val="8"/>
        <rFont val="Arial"/>
        <family val="2"/>
      </rPr>
      <t xml:space="preserve"> /</t>
    </r>
    <r>
      <rPr>
        <i/>
        <sz val="8"/>
        <rFont val="Arial"/>
        <family val="2"/>
      </rPr>
      <t xml:space="preserve"> thousand children</t>
    </r>
  </si>
  <si>
    <r>
      <t>Total</t>
    </r>
    <r>
      <rPr>
        <sz val="8"/>
        <rFont val="Arial"/>
        <family val="2"/>
      </rPr>
      <t xml:space="preserve"> /</t>
    </r>
    <r>
      <rPr>
        <i/>
        <sz val="8"/>
        <rFont val="Arial"/>
        <family val="2"/>
      </rPr>
      <t xml:space="preserve"> Всего </t>
    </r>
    <r>
      <rPr>
        <sz val="8"/>
        <rFont val="Arial"/>
        <family val="2"/>
      </rPr>
      <t xml:space="preserve">/ </t>
    </r>
    <r>
      <rPr>
        <i/>
        <sz val="8"/>
        <rFont val="Arial"/>
        <family val="2"/>
      </rPr>
      <t>Total</t>
    </r>
  </si>
  <si>
    <t xml:space="preserve">Boli infecţioase şi parazitare  </t>
  </si>
  <si>
    <r>
      <t xml:space="preserve">Tumori / </t>
    </r>
    <r>
      <rPr>
        <i/>
        <sz val="8"/>
        <rFont val="Arial"/>
        <family val="2"/>
      </rPr>
      <t>Новообразования</t>
    </r>
    <r>
      <rPr>
        <sz val="8"/>
        <rFont val="Arial"/>
        <family val="2"/>
      </rPr>
      <t xml:space="preserve"> / </t>
    </r>
    <r>
      <rPr>
        <i/>
        <sz val="8"/>
        <rFont val="Arial"/>
        <family val="2"/>
      </rPr>
      <t>Neoplasms</t>
    </r>
  </si>
  <si>
    <t xml:space="preserve">Эндокринные болезни, расстройства питания и нарушения обмена веществ  
Endocrine, nutritional and metabolic diseases  </t>
  </si>
  <si>
    <t xml:space="preserve">Tulburări mentale şi de comportament  </t>
  </si>
  <si>
    <t xml:space="preserve">Boli ale sistemului osteoarticular, ale muşchilor şi ţesutului conjunctiv  </t>
  </si>
  <si>
    <t xml:space="preserve">Malformaţii congenitale, deformaţii şi anomalii cromozomiale  </t>
  </si>
  <si>
    <t xml:space="preserve">Leziuni traumatice, otrăviri şi alte consecinţe ale cauzelor externe  </t>
  </si>
  <si>
    <r>
      <t xml:space="preserve">8.24. Morbiditatea prin tumori maligne
</t>
    </r>
    <r>
      <rPr>
        <i/>
        <sz val="9"/>
        <rFont val="Arial"/>
        <family val="2"/>
      </rPr>
      <t xml:space="preserve">          Заболеваемость злокачественными новообразованиями
          Morbidity by malignant tumors</t>
    </r>
  </si>
  <si>
    <r>
      <t>Persoane</t>
    </r>
    <r>
      <rPr>
        <sz val="8"/>
        <rFont val="Arial"/>
        <family val="2"/>
      </rPr>
      <t xml:space="preserve"> / </t>
    </r>
    <r>
      <rPr>
        <i/>
        <sz val="8"/>
        <rFont val="Arial"/>
        <family val="2"/>
      </rPr>
      <t>Человек</t>
    </r>
    <r>
      <rPr>
        <sz val="8"/>
        <rFont val="Arial"/>
        <family val="2"/>
      </rPr>
      <t xml:space="preserve"> /</t>
    </r>
    <r>
      <rPr>
        <b/>
        <sz val="8"/>
        <rFont val="Arial"/>
        <family val="2"/>
      </rPr>
      <t xml:space="preserve"> </t>
    </r>
    <r>
      <rPr>
        <i/>
        <sz val="8"/>
        <rFont val="Arial"/>
        <family val="2"/>
      </rPr>
      <t>Persons</t>
    </r>
  </si>
  <si>
    <t>Bolnavi luaţi în evidenţă cu diagnosticul stabilit pentru prima dată</t>
  </si>
  <si>
    <t>Взято под наблюдение больных с диагнозом, установленным впервые
Ill persons under observation, with the diagnosis set for the first time</t>
  </si>
  <si>
    <t>Numărul bolnavilor aflaţi în evidenţă în instituţiile curativ-profilactice</t>
  </si>
  <si>
    <t>Численность больных, состоящих на учете в лечебно-профилактических учреждениях
Number of ill persons under observation in the curative-prophylactic institutions</t>
  </si>
  <si>
    <r>
      <t xml:space="preserve">8.25. Morbiditatea prin tumori maligne, pe grupe de vârstă şi sexe
         </t>
    </r>
    <r>
      <rPr>
        <i/>
        <sz val="9"/>
        <rFont val="Arial"/>
        <family val="2"/>
      </rPr>
      <t>Заболеваемость злокачественными новообразованиями по возрастным группам и полу
         Morbidity with malignant tumors, by age group and sex</t>
    </r>
  </si>
  <si>
    <r>
      <t>persoane /</t>
    </r>
    <r>
      <rPr>
        <i/>
        <sz val="8"/>
        <rFont val="Arial"/>
        <family val="2"/>
      </rPr>
      <t xml:space="preserve"> человек</t>
    </r>
    <r>
      <rPr>
        <sz val="8"/>
        <rFont val="Arial"/>
        <family val="2"/>
      </rPr>
      <t xml:space="preserve"> /</t>
    </r>
    <r>
      <rPr>
        <i/>
        <sz val="8"/>
        <rFont val="Arial"/>
        <family val="2"/>
      </rPr>
      <t xml:space="preserve"> persons</t>
    </r>
  </si>
  <si>
    <t>Bolnavi luaţi la evidenţă cu diagnosticul stabilit pentru prima dată:</t>
  </si>
  <si>
    <r>
      <t xml:space="preserve">Bărbaţi / </t>
    </r>
    <r>
      <rPr>
        <i/>
        <sz val="8"/>
        <rFont val="Arial"/>
        <family val="2"/>
      </rPr>
      <t>Мужчины</t>
    </r>
    <r>
      <rPr>
        <sz val="8"/>
        <rFont val="Arial"/>
        <family val="2"/>
      </rPr>
      <t xml:space="preserve"> / </t>
    </r>
    <r>
      <rPr>
        <i/>
        <sz val="8"/>
        <rFont val="Arial"/>
        <family val="2"/>
      </rPr>
      <t>Males</t>
    </r>
    <r>
      <rPr>
        <sz val="8"/>
        <rFont val="Arial"/>
        <family val="2"/>
      </rPr>
      <t xml:space="preserve"> </t>
    </r>
  </si>
  <si>
    <r>
      <t xml:space="preserve">Femei / </t>
    </r>
    <r>
      <rPr>
        <i/>
        <sz val="8"/>
        <rFont val="Arial"/>
        <family val="2"/>
      </rPr>
      <t>Женщины</t>
    </r>
    <r>
      <rPr>
        <sz val="8"/>
        <rFont val="Arial"/>
        <family val="2"/>
      </rPr>
      <t xml:space="preserve"> / </t>
    </r>
    <r>
      <rPr>
        <i/>
        <sz val="8"/>
        <rFont val="Arial"/>
        <family val="2"/>
      </rPr>
      <t xml:space="preserve">Females </t>
    </r>
  </si>
  <si>
    <t>din care, în vârstă, ani:</t>
  </si>
  <si>
    <t>в том числе в возрасте, лет:</t>
  </si>
  <si>
    <t>of which, aged, years:</t>
  </si>
  <si>
    <t xml:space="preserve">0-14 </t>
  </si>
  <si>
    <t xml:space="preserve">15-24 </t>
  </si>
  <si>
    <t xml:space="preserve">25-34 </t>
  </si>
  <si>
    <t>35-44</t>
  </si>
  <si>
    <t xml:space="preserve">45-54 </t>
  </si>
  <si>
    <t xml:space="preserve">55-64 </t>
  </si>
  <si>
    <r>
      <t xml:space="preserve">65 şi peste / </t>
    </r>
    <r>
      <rPr>
        <i/>
        <sz val="8"/>
        <rFont val="Arial"/>
        <family val="2"/>
      </rPr>
      <t xml:space="preserve">и старше </t>
    </r>
    <r>
      <rPr>
        <sz val="8"/>
        <rFont val="Arial"/>
        <family val="2"/>
      </rPr>
      <t>/</t>
    </r>
    <r>
      <rPr>
        <i/>
        <sz val="8"/>
        <rFont val="Arial"/>
        <family val="2"/>
      </rPr>
      <t xml:space="preserve"> and over </t>
    </r>
  </si>
  <si>
    <r>
      <t xml:space="preserve">8.26. Persoane în vârstă de 18 ani şi peste, recunoscute cu dizabilitate primară, pe clase de boli și pe medii
          </t>
    </r>
    <r>
      <rPr>
        <i/>
        <sz val="9"/>
        <rFont val="Arial"/>
        <family val="2"/>
      </rPr>
      <t>Лицa в возрасте 18 лет и старше, впервые признанныe с ограниченными  возможностями, по классам  
          болезней и по типу местности
          Persons aged 18 years and over, recorded with primary disability, by classes of diseases and by area</t>
    </r>
  </si>
  <si>
    <r>
      <t xml:space="preserve">Total / </t>
    </r>
    <r>
      <rPr>
        <i/>
        <sz val="8"/>
        <rFont val="Arial"/>
        <family val="2"/>
      </rPr>
      <t>Всего</t>
    </r>
    <r>
      <rPr>
        <sz val="8"/>
        <rFont val="Arial"/>
        <family val="2"/>
      </rPr>
      <t xml:space="preserve"> / </t>
    </r>
    <r>
      <rPr>
        <i/>
        <sz val="8"/>
        <rFont val="Arial"/>
        <family val="2"/>
      </rPr>
      <t>Total</t>
    </r>
  </si>
  <si>
    <r>
      <t xml:space="preserve">din care: / </t>
    </r>
    <r>
      <rPr>
        <i/>
        <sz val="8"/>
        <rFont val="Arial"/>
        <family val="2"/>
      </rPr>
      <t xml:space="preserve">из них: </t>
    </r>
    <r>
      <rPr>
        <sz val="8"/>
        <rFont val="Arial"/>
        <family val="2"/>
      </rPr>
      <t>/</t>
    </r>
    <r>
      <rPr>
        <i/>
        <sz val="8"/>
        <rFont val="Arial"/>
        <family val="2"/>
      </rPr>
      <t xml:space="preserve"> of them:</t>
    </r>
  </si>
  <si>
    <r>
      <t xml:space="preserve">urban / </t>
    </r>
    <r>
      <rPr>
        <i/>
        <sz val="8"/>
        <rFont val="Arial"/>
        <family val="2"/>
      </rPr>
      <t xml:space="preserve">городское </t>
    </r>
    <r>
      <rPr>
        <sz val="8"/>
        <rFont val="Arial"/>
        <family val="2"/>
      </rPr>
      <t>/</t>
    </r>
    <r>
      <rPr>
        <i/>
        <sz val="8"/>
        <rFont val="Arial"/>
        <family val="2"/>
      </rPr>
      <t xml:space="preserve"> urban</t>
    </r>
  </si>
  <si>
    <r>
      <t xml:space="preserve">rural / </t>
    </r>
    <r>
      <rPr>
        <i/>
        <sz val="8"/>
        <rFont val="Arial"/>
        <family val="2"/>
      </rPr>
      <t xml:space="preserve">сельское </t>
    </r>
    <r>
      <rPr>
        <sz val="8"/>
        <rFont val="Arial"/>
        <family val="2"/>
      </rPr>
      <t>/</t>
    </r>
    <r>
      <rPr>
        <i/>
        <sz val="8"/>
        <rFont val="Arial"/>
        <family val="2"/>
      </rPr>
      <t xml:space="preserve"> rural </t>
    </r>
  </si>
  <si>
    <r>
      <t>Total</t>
    </r>
    <r>
      <rPr>
        <sz val="8"/>
        <rFont val="Arial"/>
        <family val="2"/>
      </rPr>
      <t xml:space="preserve"> / </t>
    </r>
    <r>
      <rPr>
        <i/>
        <sz val="8"/>
        <rFont val="Arial"/>
        <family val="2"/>
      </rPr>
      <t xml:space="preserve">Всего </t>
    </r>
    <r>
      <rPr>
        <sz val="8"/>
        <rFont val="Arial"/>
        <family val="2"/>
      </rPr>
      <t>/</t>
    </r>
    <r>
      <rPr>
        <i/>
        <sz val="8"/>
        <rFont val="Arial"/>
        <family val="2"/>
      </rPr>
      <t xml:space="preserve"> Total</t>
    </r>
  </si>
  <si>
    <t>Tuberculoză</t>
  </si>
  <si>
    <t>Туберкулез
Tuberculosis</t>
  </si>
  <si>
    <t>Diabet zaharat</t>
  </si>
  <si>
    <t>Сахарный диабет
Diabetes mellitus</t>
  </si>
  <si>
    <t>Boli ale sistemului nervos</t>
  </si>
  <si>
    <t>Болезни нервной системы
Diseases of nervous system</t>
  </si>
  <si>
    <t>Boli ale ochiului şi anexelor sale</t>
  </si>
  <si>
    <t>Болезни глаза и его придатков
Diseases of eye and appendages of eye</t>
  </si>
  <si>
    <t>Болезни системы кровообращения
Diseases of circulatory system</t>
  </si>
  <si>
    <t>Болезни органов дыхания
Diseases of respiratory apparatus</t>
  </si>
  <si>
    <t>Болезни органов пищеварения
Diseases of digestive system</t>
  </si>
  <si>
    <t>Leziuni traumatice (de toate localizările)</t>
  </si>
  <si>
    <t xml:space="preserve">Травматические повреждения (всех локализаций)
Traumatic injuries (all locations) </t>
  </si>
  <si>
    <r>
      <t xml:space="preserve">Alte boli / </t>
    </r>
    <r>
      <rPr>
        <i/>
        <sz val="8"/>
        <color indexed="8"/>
        <rFont val="Arial"/>
        <family val="2"/>
      </rPr>
      <t>Другие болезни</t>
    </r>
    <r>
      <rPr>
        <sz val="8"/>
        <color indexed="8"/>
        <rFont val="Arial"/>
        <family val="2"/>
      </rPr>
      <t xml:space="preserve"> / </t>
    </r>
    <r>
      <rPr>
        <i/>
        <sz val="8"/>
        <color indexed="8"/>
        <rFont val="Arial"/>
        <family val="2"/>
      </rPr>
      <t>Other diseases</t>
    </r>
  </si>
  <si>
    <r>
      <t xml:space="preserve">8.27. Copii în vârstă de 0-17 ani, recunoscuţi cu dizabilitate primară, pe clase de boli
</t>
    </r>
    <r>
      <rPr>
        <i/>
        <sz val="9"/>
        <rFont val="Arial"/>
        <family val="2"/>
      </rPr>
      <t xml:space="preserve">          Дети в возрасте 0-17 лет, впервые признанные с ограниченными  возможностями, по классам болезней
          Children aged 0-17 years, recorded with primary disability, by classes of diseases</t>
    </r>
  </si>
  <si>
    <r>
      <t xml:space="preserve">Recunoscuţi cu dizabilitate primară   
</t>
    </r>
    <r>
      <rPr>
        <i/>
        <sz val="8"/>
        <rFont val="Arial"/>
        <family val="2"/>
      </rPr>
      <t xml:space="preserve">Впервые признанных с ограниченными возможностями   
Recorded with primary disability    </t>
    </r>
  </si>
  <si>
    <r>
      <t xml:space="preserve">La 1000 copii  
</t>
    </r>
    <r>
      <rPr>
        <i/>
        <sz val="8"/>
        <rFont val="Arial"/>
        <family val="2"/>
      </rPr>
      <t xml:space="preserve">На 1000 детей  
Per 1000 children  </t>
    </r>
  </si>
  <si>
    <t>inclusiv diabetul zaharat</t>
  </si>
  <si>
    <t>в том числе сахарный диабет
including diabetes mellitus</t>
  </si>
  <si>
    <t>inclusiv retard mental</t>
  </si>
  <si>
    <t>в том числе умственная отсталость</t>
  </si>
  <si>
    <t xml:space="preserve">including mental retardation </t>
  </si>
  <si>
    <t xml:space="preserve">Болезни нервной системы
Diseases of the nervous system </t>
  </si>
  <si>
    <t>inclusiv paralizia cerebrală infantilă</t>
  </si>
  <si>
    <t>в том числе детский церебральный паралич
including infant cerebral paralysis</t>
  </si>
  <si>
    <t>Boli ale urechii şi apofizei mastoide</t>
  </si>
  <si>
    <t>Болезни уха и сосцевидного отростка
Diseases of ear and mastoid</t>
  </si>
  <si>
    <t>inclusiv astmul bronşic</t>
  </si>
  <si>
    <t>в том числе бронхиальная астма
including bronchial asthma</t>
  </si>
  <si>
    <t>inclusiv hepatite cronice şi ciroze hepatice</t>
  </si>
  <si>
    <t>в том числе хронические гепатиты и циррозы печени
including chronic hepatitis and cirrhosis</t>
  </si>
  <si>
    <t xml:space="preserve">Boli ale pielii şi ţesutului celular subcutanat  </t>
  </si>
  <si>
    <t>Болезни кожи и подкожной клетчатки
Diseases of skin and subcutaneous  tissue</t>
  </si>
  <si>
    <t>Leziuni traumatice şi otrăviri</t>
  </si>
  <si>
    <t>Травмы и отравления
Injuries and poisonings</t>
  </si>
  <si>
    <r>
      <t xml:space="preserve">Alte boli / </t>
    </r>
    <r>
      <rPr>
        <i/>
        <sz val="8"/>
        <rFont val="Arial"/>
        <family val="2"/>
      </rPr>
      <t>Другие болезни</t>
    </r>
    <r>
      <rPr>
        <sz val="8"/>
        <rFont val="Arial"/>
        <family val="2"/>
      </rPr>
      <t xml:space="preserve"> / </t>
    </r>
    <r>
      <rPr>
        <i/>
        <sz val="8"/>
        <rFont val="Arial"/>
        <family val="2"/>
      </rPr>
      <t>Other diseases</t>
    </r>
  </si>
  <si>
    <t>Instituţii republicane</t>
  </si>
  <si>
    <t>Numărul întreruperilor de sarcină (inclusiv miniavorturi):</t>
  </si>
  <si>
    <t>Incidenta</t>
  </si>
  <si>
    <t>Bolnavi luaţi în evidenţă cu diagnosticul stabilit pentru prima dată/ Bзято под наблюдение больных с диагнозом, установленным впервые/ Ill persons under observation, with diagnosis set for the first time</t>
  </si>
  <si>
    <t>La 100 000 locuitori/ на 100 000 жителей/ per 100 000 inhabitants</t>
  </si>
  <si>
    <t>Prevalenta</t>
  </si>
  <si>
    <t>Numărul bolnavilor aflaţi în evidenţă în instituţiile curativ-profilactice/ Численность больных, состоящих на учете в лечебно-профилактических учреждениях/ Number of ill persons under observation in the curative-prophylactic institutions</t>
  </si>
  <si>
    <r>
      <t xml:space="preserve">8.18. Incidența prin tumori maligne la 100 000 locuitori, pe sexe 
         </t>
    </r>
    <r>
      <rPr>
        <i/>
        <sz val="9"/>
        <rFont val="Arial"/>
        <family val="2"/>
      </rPr>
      <t xml:space="preserve"> Первичная заболеваемость злокачественными новообразованиями на 100 000 жителей  по полу 
          Incidence with malignant neoplasms per 100 000 inhabitants by sex</t>
    </r>
  </si>
  <si>
    <r>
      <t xml:space="preserve">Numărul de paturi / </t>
    </r>
    <r>
      <rPr>
        <i/>
        <sz val="8"/>
        <rFont val="Arial"/>
        <family val="2"/>
      </rPr>
      <t>Число коек</t>
    </r>
    <r>
      <rPr>
        <sz val="8"/>
        <rFont val="Arial"/>
        <family val="2"/>
      </rPr>
      <t xml:space="preserve"> / </t>
    </r>
    <r>
      <rPr>
        <i/>
        <sz val="8"/>
        <rFont val="Arial"/>
        <family val="2"/>
      </rPr>
      <t xml:space="preserve">Number of beds </t>
    </r>
  </si>
  <si>
    <r>
      <t xml:space="preserve">Numărul de paturi
</t>
    </r>
    <r>
      <rPr>
        <i/>
        <sz val="8"/>
        <rFont val="Arial"/>
        <family val="2"/>
      </rPr>
      <t xml:space="preserve">Число коек  
Number of beds  </t>
    </r>
  </si>
  <si>
    <r>
      <rPr>
        <b/>
        <sz val="8"/>
        <rFont val="Arial"/>
        <family val="2"/>
      </rPr>
      <t>Mii</t>
    </r>
    <r>
      <rPr>
        <sz val="8"/>
        <rFont val="Arial"/>
        <family val="2"/>
      </rPr>
      <t xml:space="preserve"> / </t>
    </r>
    <r>
      <rPr>
        <i/>
        <sz val="8"/>
        <rFont val="Arial"/>
        <family val="2"/>
      </rPr>
      <t>Tысяч</t>
    </r>
    <r>
      <rPr>
        <sz val="8"/>
        <rFont val="Arial"/>
        <family val="2"/>
      </rPr>
      <t xml:space="preserve"> / </t>
    </r>
    <r>
      <rPr>
        <i/>
        <sz val="8"/>
        <rFont val="Arial"/>
        <family val="2"/>
      </rPr>
      <t>Thousand</t>
    </r>
  </si>
  <si>
    <r>
      <t xml:space="preserve">8.2. Medici, pe unele specialităţi
        </t>
    </r>
    <r>
      <rPr>
        <i/>
        <sz val="9"/>
        <color indexed="8"/>
        <rFont val="Arial"/>
        <family val="2"/>
      </rPr>
      <t>Врачи, по отдельным специальностям
        Physicians, by separate specialities</t>
    </r>
  </si>
  <si>
    <r>
      <t xml:space="preserve">8.4. Medici, în profil teritorial
        </t>
    </r>
    <r>
      <rPr>
        <i/>
        <sz val="9"/>
        <rFont val="Arial"/>
        <family val="2"/>
      </rPr>
      <t>Врачи, в территориальном разрезе
        Physicians, in territorial aspect</t>
    </r>
  </si>
  <si>
    <r>
      <t xml:space="preserve">8.5. Personal medical mediu, pe unele specialităţi
        </t>
    </r>
    <r>
      <rPr>
        <i/>
        <sz val="9"/>
        <rFont val="Arial"/>
        <family val="2"/>
      </rPr>
      <t>Средний медицинский персонал, по отдельным специальностям
        Paramedical personnel, by separate specialities</t>
    </r>
  </si>
  <si>
    <r>
      <t xml:space="preserve">8.6. Personal medical mediu, în profil teritorial
        </t>
    </r>
    <r>
      <rPr>
        <i/>
        <sz val="9"/>
        <rFont val="Arial"/>
        <family val="2"/>
      </rPr>
      <t>Средний медицинский персонал, в территориальном разрезе
        Paramedical personnel, in territorial aspect</t>
    </r>
  </si>
  <si>
    <r>
      <t xml:space="preserve">8.8. Paturi în spitale, în profil teritorial
        </t>
    </r>
    <r>
      <rPr>
        <i/>
        <sz val="9"/>
        <color indexed="8"/>
        <rFont val="Arial"/>
        <family val="2"/>
      </rPr>
      <t xml:space="preserve">Больничные койки, в территориальном разрезе 
        Hospital beds, in territorial aspect </t>
    </r>
  </si>
  <si>
    <r>
      <t>La 10 000 locuitori</t>
    </r>
    <r>
      <rPr>
        <sz val="8"/>
        <rFont val="Arial"/>
        <family val="2"/>
      </rPr>
      <t xml:space="preserve"> /</t>
    </r>
    <r>
      <rPr>
        <b/>
        <sz val="8"/>
        <rFont val="Arial"/>
        <family val="2"/>
      </rPr>
      <t xml:space="preserve"> </t>
    </r>
    <r>
      <rPr>
        <i/>
        <sz val="8"/>
        <rFont val="Arial"/>
        <family val="2"/>
      </rPr>
      <t xml:space="preserve">На 10 000 жителей </t>
    </r>
    <r>
      <rPr>
        <sz val="8"/>
        <rFont val="Arial"/>
        <family val="2"/>
      </rPr>
      <t xml:space="preserve"> /</t>
    </r>
    <r>
      <rPr>
        <i/>
        <sz val="8"/>
        <rFont val="Arial"/>
        <family val="2"/>
      </rPr>
      <t xml:space="preserve"> Per 10 000 inhabitants</t>
    </r>
  </si>
  <si>
    <r>
      <t>La 10 000 locuitori</t>
    </r>
    <r>
      <rPr>
        <sz val="8"/>
        <rFont val="Arial"/>
        <family val="2"/>
      </rPr>
      <t xml:space="preserve"> /</t>
    </r>
    <r>
      <rPr>
        <b/>
        <sz val="8"/>
        <rFont val="Arial"/>
        <family val="2"/>
      </rPr>
      <t xml:space="preserve"> </t>
    </r>
    <r>
      <rPr>
        <i/>
        <sz val="8"/>
        <rFont val="Arial"/>
        <family val="2"/>
      </rPr>
      <t xml:space="preserve">На 10 000 жителей </t>
    </r>
    <r>
      <rPr>
        <sz val="8"/>
        <rFont val="Arial"/>
        <family val="2"/>
      </rPr>
      <t>/</t>
    </r>
    <r>
      <rPr>
        <i/>
        <sz val="8"/>
        <rFont val="Arial"/>
        <family val="2"/>
      </rPr>
      <t xml:space="preserve"> Per 10 000 inhabitants</t>
    </r>
  </si>
  <si>
    <r>
      <t xml:space="preserve">La 10 000 locuitori </t>
    </r>
    <r>
      <rPr>
        <sz val="8"/>
        <rFont val="Arial"/>
        <family val="2"/>
      </rPr>
      <t xml:space="preserve">/ </t>
    </r>
    <r>
      <rPr>
        <i/>
        <sz val="8"/>
        <rFont val="Arial"/>
        <family val="2"/>
      </rPr>
      <t xml:space="preserve">На 10 000 жителей </t>
    </r>
    <r>
      <rPr>
        <sz val="8"/>
        <rFont val="Arial"/>
        <family val="2"/>
      </rPr>
      <t>/</t>
    </r>
    <r>
      <rPr>
        <i/>
        <sz val="8"/>
        <rFont val="Arial"/>
        <family val="2"/>
      </rPr>
      <t xml:space="preserve"> Per 10 000 inhabitants</t>
    </r>
  </si>
  <si>
    <r>
      <t xml:space="preserve"> La 100 000 locuitori /</t>
    </r>
    <r>
      <rPr>
        <sz val="8"/>
        <rFont val="Arial"/>
        <family val="2"/>
      </rPr>
      <t xml:space="preserve"> </t>
    </r>
    <r>
      <rPr>
        <i/>
        <sz val="8"/>
        <rFont val="Arial"/>
        <family val="2"/>
      </rPr>
      <t>на 100 000 жителей</t>
    </r>
    <r>
      <rPr>
        <sz val="8"/>
        <rFont val="Arial"/>
        <family val="2"/>
      </rPr>
      <t xml:space="preserve"> /</t>
    </r>
    <r>
      <rPr>
        <i/>
        <sz val="8"/>
        <rFont val="Arial"/>
        <family val="2"/>
      </rPr>
      <t xml:space="preserve"> per 100 000 inhabitants</t>
    </r>
  </si>
  <si>
    <r>
      <t xml:space="preserve">La 100 000 locuitori </t>
    </r>
    <r>
      <rPr>
        <sz val="8"/>
        <rFont val="Arial"/>
        <family val="2"/>
      </rPr>
      <t>/</t>
    </r>
    <r>
      <rPr>
        <b/>
        <sz val="8"/>
        <rFont val="Arial"/>
        <family val="2"/>
      </rPr>
      <t xml:space="preserve"> </t>
    </r>
    <r>
      <rPr>
        <i/>
        <sz val="8"/>
        <rFont val="Arial"/>
        <family val="2"/>
      </rPr>
      <t xml:space="preserve">На 100 000 жителей </t>
    </r>
    <r>
      <rPr>
        <sz val="8"/>
        <rFont val="Arial"/>
        <family val="2"/>
      </rPr>
      <t>/</t>
    </r>
    <r>
      <rPr>
        <i/>
        <sz val="8"/>
        <rFont val="Arial"/>
        <family val="2"/>
      </rPr>
      <t xml:space="preserve"> Per 100 000 inhabitants</t>
    </r>
  </si>
  <si>
    <r>
      <t>La 100 000 locuitori</t>
    </r>
    <r>
      <rPr>
        <sz val="8"/>
        <rFont val="Arial"/>
        <family val="2"/>
      </rPr>
      <t xml:space="preserve"> /</t>
    </r>
    <r>
      <rPr>
        <b/>
        <sz val="8"/>
        <rFont val="Arial"/>
        <family val="2"/>
      </rPr>
      <t xml:space="preserve"> </t>
    </r>
    <r>
      <rPr>
        <i/>
        <sz val="8"/>
        <rFont val="Arial"/>
        <family val="2"/>
      </rPr>
      <t xml:space="preserve">На 100 000 жителей </t>
    </r>
    <r>
      <rPr>
        <sz val="8"/>
        <rFont val="Arial"/>
        <family val="2"/>
      </rPr>
      <t>/</t>
    </r>
    <r>
      <rPr>
        <i/>
        <sz val="8"/>
        <rFont val="Arial"/>
        <family val="2"/>
      </rPr>
      <t xml:space="preserve"> Per 100 000 inhabitants</t>
    </r>
  </si>
  <si>
    <r>
      <t xml:space="preserve">Mediul rural / </t>
    </r>
    <r>
      <rPr>
        <i/>
        <sz val="8"/>
        <rFont val="Arial"/>
        <family val="2"/>
      </rPr>
      <t xml:space="preserve">Сельская  местность </t>
    </r>
    <r>
      <rPr>
        <b/>
        <sz val="8"/>
        <rFont val="Arial"/>
        <family val="2"/>
      </rPr>
      <t xml:space="preserve">/ </t>
    </r>
    <r>
      <rPr>
        <i/>
        <sz val="8"/>
        <rFont val="Arial"/>
        <family val="2"/>
      </rPr>
      <t>Rural area</t>
    </r>
  </si>
  <si>
    <r>
      <t xml:space="preserve">8.19. Morbiditatea prin tuberculoză
          </t>
    </r>
    <r>
      <rPr>
        <i/>
        <sz val="9"/>
        <rFont val="Arial"/>
        <family val="2"/>
      </rPr>
      <t xml:space="preserve">Заболеваемость туберкулезом
          Morbidity with tuberculosis              </t>
    </r>
  </si>
  <si>
    <r>
      <t xml:space="preserve">8.7. Paturi în spitale, </t>
    </r>
    <r>
      <rPr>
        <b/>
        <sz val="9"/>
        <rFont val="Arial"/>
        <family val="2"/>
      </rPr>
      <t xml:space="preserve">după profil </t>
    </r>
    <r>
      <rPr>
        <b/>
        <sz val="9"/>
        <color indexed="8"/>
        <rFont val="Arial"/>
        <family val="2"/>
      </rPr>
      <t xml:space="preserve">
        </t>
    </r>
    <r>
      <rPr>
        <i/>
        <sz val="9"/>
        <color indexed="8"/>
        <rFont val="Arial"/>
        <family val="2"/>
      </rPr>
      <t xml:space="preserve">Больничные койки, </t>
    </r>
    <r>
      <rPr>
        <i/>
        <sz val="9"/>
        <rFont val="Arial"/>
        <family val="2"/>
      </rPr>
      <t>по профилю</t>
    </r>
    <r>
      <rPr>
        <i/>
        <sz val="9"/>
        <color indexed="8"/>
        <rFont val="Arial"/>
        <family val="2"/>
      </rPr>
      <t xml:space="preserve">
        Hospital beds</t>
    </r>
    <r>
      <rPr>
        <i/>
        <sz val="9"/>
        <color indexed="10"/>
        <rFont val="Arial"/>
        <family val="2"/>
      </rPr>
      <t xml:space="preserve">, </t>
    </r>
    <r>
      <rPr>
        <i/>
        <sz val="9"/>
        <rFont val="Arial"/>
        <family val="2"/>
      </rPr>
      <t>by profile</t>
    </r>
  </si>
  <si>
    <r>
      <t>8.17. Incidenţa  prin anumite maladii la femei</t>
    </r>
    <r>
      <rPr>
        <b/>
        <sz val="9"/>
        <color indexed="10"/>
        <rFont val="Arial"/>
        <family val="2"/>
      </rPr>
      <t xml:space="preserve"> </t>
    </r>
    <r>
      <rPr>
        <b/>
        <vertAlign val="superscript"/>
        <sz val="9"/>
        <rFont val="Arial"/>
        <family val="2"/>
      </rPr>
      <t>1</t>
    </r>
    <r>
      <rPr>
        <b/>
        <sz val="9"/>
        <rFont val="Arial"/>
        <family val="2"/>
      </rPr>
      <t xml:space="preserve">
         </t>
    </r>
    <r>
      <rPr>
        <i/>
        <sz val="9"/>
        <rFont val="Arial"/>
        <family val="2"/>
      </rPr>
      <t xml:space="preserve">Заболеваемость  отдельными болезнями женщин </t>
    </r>
    <r>
      <rPr>
        <i/>
        <vertAlign val="superscript"/>
        <sz val="9"/>
        <rFont val="Arial"/>
        <family val="2"/>
      </rPr>
      <t>1</t>
    </r>
    <r>
      <rPr>
        <i/>
        <sz val="9"/>
        <rFont val="Arial"/>
        <family val="2"/>
      </rPr>
      <t xml:space="preserve">
         Incidence with certain diseases in women </t>
    </r>
    <r>
      <rPr>
        <i/>
        <vertAlign val="superscript"/>
        <sz val="9"/>
        <rFont val="Arial"/>
        <family val="2"/>
      </rPr>
      <t>1</t>
    </r>
  </si>
  <si>
    <t>Активный туберкулез
Active tuberculosis</t>
  </si>
  <si>
    <r>
      <t xml:space="preserve">8.23. Incidența prin boli la copiii în vârstă de 0-17 ani, pe principalele clase de boli 
          </t>
    </r>
    <r>
      <rPr>
        <i/>
        <sz val="9"/>
        <rFont val="Arial"/>
        <family val="2"/>
      </rPr>
      <t>Заболеваемость детей в возрасте 0-17 лет по основным классам болезней
          Incidence of diseases in</t>
    </r>
    <r>
      <rPr>
        <i/>
        <sz val="9"/>
        <color indexed="10"/>
        <rFont val="Arial"/>
        <family val="2"/>
      </rPr>
      <t xml:space="preserve"> </t>
    </r>
    <r>
      <rPr>
        <i/>
        <sz val="9"/>
        <rFont val="Arial"/>
        <family val="2"/>
      </rPr>
      <t xml:space="preserve">children aged 0-17 years, by main classes of diseases </t>
    </r>
  </si>
  <si>
    <r>
      <t xml:space="preserve">Oftalmologie / </t>
    </r>
    <r>
      <rPr>
        <i/>
        <sz val="8"/>
        <rFont val="Arial"/>
        <family val="2"/>
      </rPr>
      <t>Офтальмологических</t>
    </r>
    <r>
      <rPr>
        <sz val="8"/>
        <rFont val="Arial"/>
        <family val="2"/>
      </rPr>
      <t xml:space="preserve"> /</t>
    </r>
    <r>
      <rPr>
        <i/>
        <sz val="8"/>
        <rFont val="Arial"/>
        <family val="2"/>
      </rPr>
      <t xml:space="preserve"> Ophthalmology</t>
    </r>
  </si>
  <si>
    <r>
      <t xml:space="preserve">Otorinolaringologie / </t>
    </r>
    <r>
      <rPr>
        <i/>
        <sz val="8"/>
        <rFont val="Arial"/>
        <family val="2"/>
      </rPr>
      <t>Оториноларингологических</t>
    </r>
    <r>
      <rPr>
        <sz val="8"/>
        <rFont val="Arial"/>
        <family val="2"/>
      </rPr>
      <t xml:space="preserve"> / </t>
    </r>
    <r>
      <rPr>
        <i/>
        <sz val="8"/>
        <rFont val="Arial"/>
        <family val="2"/>
      </rPr>
      <t>Otorhinolaryngology</t>
    </r>
  </si>
  <si>
    <r>
      <t xml:space="preserve">Dermatovenerologie
</t>
    </r>
    <r>
      <rPr>
        <i/>
        <sz val="8"/>
        <rFont val="Arial"/>
        <family val="2"/>
      </rPr>
      <t>Дерматовенерологических
Dermatology and venereology</t>
    </r>
  </si>
  <si>
    <r>
      <t xml:space="preserve">Pentru femei gravide şi lăuze (în maternităţi şi secţiile din spitale)
</t>
    </r>
    <r>
      <rPr>
        <i/>
        <sz val="8"/>
        <rFont val="Arial"/>
        <family val="2"/>
      </rPr>
      <t>Для беременных женщин и рожениц (в родильных домах и отделениях общих больниц)
For pregnant women and women who recently gave birth (maternity hospitals and specialized sections in general hospitals)</t>
    </r>
  </si>
  <si>
    <r>
      <t xml:space="preserve">Oftalmologie / </t>
    </r>
    <r>
      <rPr>
        <i/>
        <sz val="8"/>
        <rFont val="Arial"/>
        <family val="2"/>
      </rPr>
      <t>Офтальмологических</t>
    </r>
    <r>
      <rPr>
        <sz val="8"/>
        <rFont val="Arial"/>
        <family val="2"/>
      </rPr>
      <t xml:space="preserve"> / </t>
    </r>
    <r>
      <rPr>
        <i/>
        <sz val="8"/>
        <rFont val="Arial"/>
        <family val="2"/>
      </rPr>
      <t>Ophthalmology</t>
    </r>
  </si>
  <si>
    <r>
      <t>Ginecologie</t>
    </r>
    <r>
      <rPr>
        <vertAlign val="superscript"/>
        <sz val="8"/>
        <rFont val="Arial"/>
        <family val="2"/>
      </rPr>
      <t>1</t>
    </r>
    <r>
      <rPr>
        <sz val="8"/>
        <rFont val="Arial"/>
        <family val="2"/>
      </rPr>
      <t xml:space="preserve"> 
</t>
    </r>
    <r>
      <rPr>
        <i/>
        <sz val="8"/>
        <rFont val="Arial"/>
        <family val="2"/>
      </rPr>
      <t xml:space="preserve">Гинекологических </t>
    </r>
    <r>
      <rPr>
        <i/>
        <vertAlign val="superscript"/>
        <sz val="8"/>
        <rFont val="Arial"/>
        <family val="2"/>
      </rPr>
      <t>1</t>
    </r>
    <r>
      <rPr>
        <i/>
        <sz val="8"/>
        <rFont val="Arial"/>
        <family val="2"/>
      </rPr>
      <t xml:space="preserve">
Gynecological </t>
    </r>
    <r>
      <rPr>
        <i/>
        <vertAlign val="superscript"/>
        <sz val="8"/>
        <rFont val="Arial"/>
        <family val="2"/>
      </rPr>
      <t>1</t>
    </r>
  </si>
  <si>
    <r>
      <t xml:space="preserve">Neurologi / </t>
    </r>
    <r>
      <rPr>
        <i/>
        <sz val="8"/>
        <rFont val="Arial"/>
        <family val="2"/>
      </rPr>
      <t>Неврологов</t>
    </r>
    <r>
      <rPr>
        <sz val="8"/>
        <rFont val="Arial"/>
        <family val="2"/>
      </rPr>
      <t xml:space="preserve"> / </t>
    </r>
    <r>
      <rPr>
        <i/>
        <sz val="8"/>
        <rFont val="Arial"/>
        <family val="2"/>
      </rPr>
      <t>Neurologists</t>
    </r>
  </si>
  <si>
    <r>
      <t xml:space="preserve">Radiologi / </t>
    </r>
    <r>
      <rPr>
        <i/>
        <sz val="8"/>
        <rFont val="Arial"/>
        <family val="2"/>
      </rPr>
      <t>Рентгенологов-радиологов</t>
    </r>
    <r>
      <rPr>
        <sz val="8"/>
        <rFont val="Arial"/>
        <family val="2"/>
      </rPr>
      <t xml:space="preserve"> / </t>
    </r>
    <r>
      <rPr>
        <i/>
        <sz val="8"/>
        <rFont val="Arial"/>
        <family val="2"/>
      </rPr>
      <t>Radiologists</t>
    </r>
  </si>
  <si>
    <r>
      <t xml:space="preserve">Profil chirurgical / </t>
    </r>
    <r>
      <rPr>
        <i/>
        <sz val="8"/>
        <rFont val="Arial"/>
        <family val="2"/>
      </rPr>
      <t>Хирургический профиль</t>
    </r>
    <r>
      <rPr>
        <sz val="8"/>
        <rFont val="Arial"/>
        <family val="2"/>
      </rPr>
      <t xml:space="preserve"> / </t>
    </r>
    <r>
      <rPr>
        <i/>
        <sz val="8"/>
        <rFont val="Arial"/>
        <family val="2"/>
      </rPr>
      <t>Surgeons</t>
    </r>
  </si>
  <si>
    <r>
      <t xml:space="preserve">Profil terapeutic / </t>
    </r>
    <r>
      <rPr>
        <i/>
        <sz val="8"/>
        <rFont val="Arial"/>
        <family val="2"/>
      </rPr>
      <t>Терапевтический профиль</t>
    </r>
    <r>
      <rPr>
        <sz val="8"/>
        <rFont val="Arial"/>
        <family val="2"/>
      </rPr>
      <t xml:space="preserve"> / </t>
    </r>
    <r>
      <rPr>
        <i/>
        <sz val="8"/>
        <rFont val="Arial"/>
        <family val="2"/>
      </rPr>
      <t>Therapeutists</t>
    </r>
  </si>
  <si>
    <r>
      <t>Oftalmologi /</t>
    </r>
    <r>
      <rPr>
        <i/>
        <sz val="8"/>
        <rFont val="Arial"/>
        <family val="2"/>
      </rPr>
      <t>Офтальмологов</t>
    </r>
    <r>
      <rPr>
        <sz val="8"/>
        <rFont val="Arial"/>
        <family val="2"/>
      </rPr>
      <t xml:space="preserve"> / </t>
    </r>
    <r>
      <rPr>
        <i/>
        <sz val="8"/>
        <rFont val="Arial"/>
        <family val="2"/>
      </rPr>
      <t>Ophthalmologists</t>
    </r>
  </si>
  <si>
    <t xml:space="preserve">Instituţii medico-sanitare care acordă asistență medicală primară și specializată  </t>
  </si>
  <si>
    <t>Медико-санитарные учреждения, оказывающие первичную и специализированную медицинскую помощь
Medical-sanitary institutions that provide primary and specialized medical assistance</t>
  </si>
  <si>
    <t>inclusiv după forma de proprietate</t>
  </si>
  <si>
    <t>publică</t>
  </si>
  <si>
    <t>privată</t>
  </si>
  <si>
    <t>государственная
public</t>
  </si>
  <si>
    <t>mixtă</t>
  </si>
  <si>
    <r>
      <rPr>
        <i/>
        <vertAlign val="superscript"/>
        <sz val="8"/>
        <color indexed="10"/>
        <rFont val="Arial"/>
        <family val="2"/>
      </rPr>
      <t>1</t>
    </r>
    <r>
      <rPr>
        <i/>
        <sz val="8"/>
        <color indexed="10"/>
        <rFont val="Arial"/>
        <family val="2"/>
      </rPr>
      <t xml:space="preserve"> В общее количество врачей также входят врачи республиканских и частных учреждений, которые не могут быть распределены по территориальному профилю.
В общее количество врачей не входят специалисты с высшим немедицинским образованием, занимающие медицинские должности.</t>
    </r>
  </si>
  <si>
    <r>
      <rPr>
        <i/>
        <vertAlign val="superscript"/>
        <sz val="8"/>
        <color indexed="10"/>
        <rFont val="Arial"/>
        <family val="2"/>
      </rPr>
      <t>1</t>
    </r>
    <r>
      <rPr>
        <i/>
        <sz val="8"/>
        <color indexed="10"/>
        <rFont val="Arial"/>
        <family val="2"/>
      </rPr>
      <t xml:space="preserve"> In the total number of doctors are included doctors from republican and private institutions that cannot be assigned in territorial profile.
The total number of doctors does not include specialists with non-medical higher education who hold medical positions.</t>
    </r>
  </si>
  <si>
    <r>
      <rPr>
        <vertAlign val="superscript"/>
        <sz val="8"/>
        <color indexed="10"/>
        <rFont val="Arial Cyr"/>
        <family val="0"/>
      </rPr>
      <t xml:space="preserve">1 </t>
    </r>
    <r>
      <rPr>
        <sz val="8"/>
        <color indexed="10"/>
        <rFont val="Arial Cyr"/>
        <family val="0"/>
      </rPr>
      <t>În numărul total de medici sunt inclusi și medicii din instituțiile republicane și private care nu pot fi repartizați în profil teritorial.
Numărul total de medici nu include specialiștii cu studii superioare nemedicale care ocupă funcții de medici.</t>
    </r>
  </si>
  <si>
    <r>
      <rPr>
        <vertAlign val="superscript"/>
        <sz val="8"/>
        <color indexed="10"/>
        <rFont val="Arial Cyr"/>
        <family val="0"/>
      </rPr>
      <t xml:space="preserve">1 </t>
    </r>
    <r>
      <rPr>
        <sz val="8"/>
        <color indexed="10"/>
        <rFont val="Arial Cyr"/>
        <family val="0"/>
      </rPr>
      <t>În numărul total este inclus și personalul din instituțiile republicane și private care nu poate fi repartizat în profil teritorial.
În numărul total al personalului medical  mediu sunt incluși specialiștii fără studii medicale medii, dar care ocupă funcții.</t>
    </r>
  </si>
  <si>
    <r>
      <rPr>
        <i/>
        <vertAlign val="superscript"/>
        <sz val="8"/>
        <color indexed="10"/>
        <rFont val="Arial"/>
        <family val="2"/>
      </rPr>
      <t>1</t>
    </r>
    <r>
      <rPr>
        <i/>
        <sz val="8"/>
        <color indexed="10"/>
        <rFont val="Arial"/>
        <family val="2"/>
      </rPr>
      <t xml:space="preserve"> В общее количество медицинского персонала также входят специалисты республиканских и частных учреждений, которые не могут быть распределены по территориальному профилю.
В общей численности среднего медицинского персонала  включены специалисты без среднего медицинского образования, но занимающие должности.</t>
    </r>
  </si>
  <si>
    <r>
      <rPr>
        <i/>
        <vertAlign val="superscript"/>
        <sz val="8"/>
        <color indexed="10"/>
        <rFont val="Arial"/>
        <family val="2"/>
      </rPr>
      <t>1</t>
    </r>
    <r>
      <rPr>
        <i/>
        <sz val="8"/>
        <color indexed="10"/>
        <rFont val="Arial"/>
        <family val="2"/>
      </rPr>
      <t xml:space="preserve"> In the total number of paramedical personnel are included specilists from republican and private institutions that cannot be assigned in territorial profile.
In the total number of paramedical personnel, specialists without secondary medical education but holding positions are included.</t>
    </r>
  </si>
  <si>
    <r>
      <t xml:space="preserve">Total </t>
    </r>
    <r>
      <rPr>
        <sz val="8"/>
        <rFont val="Arial"/>
        <family val="2"/>
      </rPr>
      <t>/</t>
    </r>
    <r>
      <rPr>
        <b/>
        <sz val="8"/>
        <rFont val="Arial"/>
        <family val="2"/>
      </rPr>
      <t xml:space="preserve"> </t>
    </r>
    <r>
      <rPr>
        <i/>
        <sz val="8"/>
        <rFont val="Arial Cyr"/>
        <family val="0"/>
      </rPr>
      <t xml:space="preserve">Всего </t>
    </r>
    <r>
      <rPr>
        <sz val="8"/>
        <rFont val="Arial CYR"/>
        <family val="0"/>
      </rPr>
      <t>/</t>
    </r>
    <r>
      <rPr>
        <i/>
        <sz val="8"/>
        <rFont val="Arial Cyr"/>
        <family val="0"/>
      </rPr>
      <t xml:space="preserve"> Total </t>
    </r>
    <r>
      <rPr>
        <i/>
        <vertAlign val="superscript"/>
        <sz val="8"/>
        <rFont val="Arial CYR"/>
        <family val="0"/>
      </rPr>
      <t>1</t>
    </r>
  </si>
  <si>
    <r>
      <t>Численность cреднего медицинского персонала</t>
    </r>
    <r>
      <rPr>
        <i/>
        <vertAlign val="superscript"/>
        <sz val="8"/>
        <rFont val="Arial"/>
        <family val="2"/>
      </rPr>
      <t>1</t>
    </r>
    <r>
      <rPr>
        <i/>
        <sz val="8"/>
        <rFont val="Arial"/>
        <family val="2"/>
      </rPr>
      <t xml:space="preserve">
Number of paramedical personnel</t>
    </r>
    <r>
      <rPr>
        <i/>
        <vertAlign val="superscript"/>
        <sz val="8"/>
        <rFont val="Arial"/>
        <family val="2"/>
      </rPr>
      <t>1</t>
    </r>
  </si>
  <si>
    <r>
      <t>Total</t>
    </r>
    <r>
      <rPr>
        <sz val="8"/>
        <rFont val="Arial"/>
        <family val="2"/>
      </rPr>
      <t xml:space="preserve"> /</t>
    </r>
    <r>
      <rPr>
        <b/>
        <sz val="8"/>
        <rFont val="Arial"/>
        <family val="2"/>
      </rPr>
      <t xml:space="preserve"> </t>
    </r>
    <r>
      <rPr>
        <i/>
        <sz val="8"/>
        <rFont val="Arial Cyr"/>
        <family val="0"/>
      </rPr>
      <t xml:space="preserve">Всего </t>
    </r>
    <r>
      <rPr>
        <sz val="8"/>
        <rFont val="Arial CYR"/>
        <family val="0"/>
      </rPr>
      <t>/</t>
    </r>
    <r>
      <rPr>
        <i/>
        <sz val="8"/>
        <rFont val="Arial Cyr"/>
        <family val="0"/>
      </rPr>
      <t xml:space="preserve"> Total </t>
    </r>
    <r>
      <rPr>
        <i/>
        <vertAlign val="superscript"/>
        <sz val="8"/>
        <rFont val="Arial CYR"/>
        <family val="0"/>
      </rPr>
      <t>1</t>
    </r>
  </si>
  <si>
    <t>частная / private</t>
  </si>
  <si>
    <t>государственная / public</t>
  </si>
  <si>
    <t>смешанная / mixed</t>
  </si>
  <si>
    <t>в том числе по форме собственности
including by form of ownership</t>
  </si>
  <si>
    <r>
      <rPr>
        <vertAlign val="superscript"/>
        <sz val="8"/>
        <rFont val="Arial Cyr"/>
        <family val="0"/>
      </rPr>
      <t xml:space="preserve">1 </t>
    </r>
    <r>
      <rPr>
        <sz val="8"/>
        <rFont val="Arial Cyr"/>
        <family val="0"/>
      </rPr>
      <t>În numărul total de medici sunt inclusi și medicii din instituțiile republicane și private care nu pot fi repartizați în profil teritorial.
  Numărul total de medici nu include specialiștii cu studii superioare nemedicale care ocupă funcții de medici.</t>
    </r>
  </si>
  <si>
    <t xml:space="preserve">   In the total number of doctors are included doctors from republican and private institutions that cannot be assigned 
   in territorial profile.
  The total number of doctors does not include specialists with non-medical higher education who hold medical positions.</t>
  </si>
  <si>
    <r>
      <t>Numărul de medici</t>
    </r>
    <r>
      <rPr>
        <b/>
        <vertAlign val="superscript"/>
        <sz val="8"/>
        <rFont val="Arial"/>
        <family val="2"/>
      </rPr>
      <t xml:space="preserve">
</t>
    </r>
    <r>
      <rPr>
        <i/>
        <sz val="8"/>
        <rFont val="Arial"/>
        <family val="2"/>
      </rPr>
      <t>Численность врачей</t>
    </r>
    <r>
      <rPr>
        <i/>
        <vertAlign val="superscript"/>
        <sz val="8"/>
        <rFont val="Arial"/>
        <family val="2"/>
      </rPr>
      <t xml:space="preserve">
</t>
    </r>
    <r>
      <rPr>
        <i/>
        <sz val="8"/>
        <rFont val="Arial"/>
        <family val="2"/>
      </rPr>
      <t>Number of physicians</t>
    </r>
  </si>
  <si>
    <r>
      <t>Numărul de medici</t>
    </r>
    <r>
      <rPr>
        <b/>
        <vertAlign val="superscript"/>
        <sz val="8"/>
        <rFont val="Arial"/>
        <family val="2"/>
      </rPr>
      <t xml:space="preserve">1
</t>
    </r>
    <r>
      <rPr>
        <i/>
        <sz val="8"/>
        <rFont val="Arial"/>
        <family val="2"/>
      </rPr>
      <t>Численность врачей</t>
    </r>
    <r>
      <rPr>
        <i/>
        <vertAlign val="superscript"/>
        <sz val="8"/>
        <rFont val="Arial"/>
        <family val="2"/>
      </rPr>
      <t xml:space="preserve">1
</t>
    </r>
    <r>
      <rPr>
        <i/>
        <sz val="8"/>
        <rFont val="Arial"/>
        <family val="2"/>
      </rPr>
      <t>Number of physicians</t>
    </r>
    <r>
      <rPr>
        <i/>
        <vertAlign val="superscript"/>
        <sz val="8"/>
        <rFont val="Arial"/>
        <family val="2"/>
      </rPr>
      <t>1</t>
    </r>
  </si>
  <si>
    <t xml:space="preserve">   В общее количество врачей также входят врачи республиканских и частных учреждений, которые не могут быть распределены по территориальному профилю.
   В общее количество врачей не входят специалисты с высшим немедицинским образованием, занимающие 
   медицинские должности.</t>
  </si>
  <si>
    <r>
      <t>Numărul personalului medical mediu</t>
    </r>
    <r>
      <rPr>
        <b/>
        <vertAlign val="superscript"/>
        <sz val="8"/>
        <rFont val="Arial"/>
        <family val="2"/>
      </rPr>
      <t>1</t>
    </r>
  </si>
  <si>
    <r>
      <rPr>
        <vertAlign val="superscript"/>
        <sz val="8"/>
        <rFont val="Arial Cyr"/>
        <family val="0"/>
      </rPr>
      <t>1</t>
    </r>
    <r>
      <rPr>
        <sz val="8"/>
        <rFont val="Arial Cyr"/>
        <family val="0"/>
      </rPr>
      <t xml:space="preserve"> În numărul total al personalului medical  mediu sunt incluși specialiștii fără studii medicale medii, dar care ocupă funcții.</t>
    </r>
  </si>
  <si>
    <r>
      <t xml:space="preserve">1 </t>
    </r>
    <r>
      <rPr>
        <i/>
        <sz val="8"/>
        <rFont val="Arial Cyr"/>
        <family val="0"/>
      </rPr>
      <t>В общей численности среднего медицинского персонала  включены специалисты без среднего медицинского образования, но занимающие должности.</t>
    </r>
  </si>
  <si>
    <r>
      <rPr>
        <vertAlign val="superscript"/>
        <sz val="8"/>
        <rFont val="Arial Cyr"/>
        <family val="0"/>
      </rPr>
      <t>1</t>
    </r>
    <r>
      <rPr>
        <sz val="8"/>
        <rFont val="Arial Cyr"/>
        <family val="0"/>
      </rPr>
      <t xml:space="preserve"> In the total number of paramedical personnel specialists without secondary medical education but holding positions are included.</t>
    </r>
  </si>
  <si>
    <r>
      <t xml:space="preserve">8.10. Solicitări  de asistență medicală de urgență deservite  
     </t>
    </r>
    <r>
      <rPr>
        <i/>
        <sz val="9"/>
        <rFont val="Arial"/>
        <family val="2"/>
      </rPr>
      <t xml:space="preserve">     Обслуженные вызовы скорой медицинской помощью
          Served calls of emergency medical assistance </t>
    </r>
  </si>
</sst>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_-* #,##0_-;\-* #,##0_-;_-* &quot;-&quot;_-;_-@_-"/>
    <numFmt numFmtId="173" formatCode="_-* #,##0.00_-;\-* #,##0.00_-;_-* &quot;-&quot;??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lei&quot;;\-#,##0&quot;lei&quot;"/>
    <numFmt numFmtId="191" formatCode="#,##0&quot;lei&quot;;[Red]\-#,##0&quot;lei&quot;"/>
    <numFmt numFmtId="192" formatCode="#,##0.00&quot;lei&quot;;\-#,##0.00&quot;lei&quot;"/>
    <numFmt numFmtId="193" formatCode="#,##0.00&quot;lei&quot;;[Red]\-#,##0.00&quot;lei&quot;"/>
    <numFmt numFmtId="194" formatCode="_-* #,##0&quot;lei&quot;_-;\-* #,##0&quot;lei&quot;_-;_-* &quot;-&quot;&quot;lei&quot;_-;_-@_-"/>
    <numFmt numFmtId="195" formatCode="_-* #,##0_l_e_i_-;\-* #,##0_l_e_i_-;_-* &quot;-&quot;_l_e_i_-;_-@_-"/>
    <numFmt numFmtId="196" formatCode="_-* #,##0.00&quot;lei&quot;_-;\-* #,##0.00&quot;lei&quot;_-;_-* &quot;-&quot;??&quot;lei&quot;_-;_-@_-"/>
    <numFmt numFmtId="197" formatCode="_-* #,##0.00_l_e_i_-;\-* #,##0.00_l_e_i_-;_-* &quot;-&quot;??_l_e_i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Yes&quot;;&quot;Yes&quot;;&quot;No&quot;"/>
    <numFmt numFmtId="203" formatCode="&quot;True&quot;;&quot;True&quot;;&quot;False&quot;"/>
    <numFmt numFmtId="204" formatCode="&quot;On&quot;;&quot;On&quot;;&quot;Off&quot;"/>
    <numFmt numFmtId="205" formatCode="[$€-2]\ #,##0.00_);[Red]\([$€-2]\ #,##0.00\)"/>
    <numFmt numFmtId="206" formatCode="0.0"/>
    <numFmt numFmtId="207" formatCode="#,##0.0"/>
    <numFmt numFmtId="208" formatCode="0.0000"/>
    <numFmt numFmtId="209" formatCode="0.000"/>
    <numFmt numFmtId="210" formatCode="0.00000"/>
    <numFmt numFmtId="211" formatCode="#,##0.000"/>
    <numFmt numFmtId="212" formatCode="#,##0.0000"/>
    <numFmt numFmtId="213" formatCode="[$-418]d\ mmmm\ yyyy"/>
    <numFmt numFmtId="214" formatCode="#,##0.00000"/>
  </numFmts>
  <fonts count="113">
    <font>
      <sz val="10"/>
      <name val="Arial Cyr"/>
      <family val="0"/>
    </font>
    <font>
      <sz val="8"/>
      <name val="Arial"/>
      <family val="2"/>
    </font>
    <font>
      <i/>
      <sz val="8"/>
      <name val="Arial"/>
      <family val="2"/>
    </font>
    <font>
      <sz val="8"/>
      <name val="Arial Cyr"/>
      <family val="0"/>
    </font>
    <font>
      <b/>
      <sz val="9"/>
      <color indexed="8"/>
      <name val="Arial"/>
      <family val="2"/>
    </font>
    <font>
      <i/>
      <sz val="9"/>
      <color indexed="8"/>
      <name val="Arial"/>
      <family val="2"/>
    </font>
    <font>
      <b/>
      <sz val="8"/>
      <name val="Arial"/>
      <family val="2"/>
    </font>
    <font>
      <i/>
      <sz val="8"/>
      <name val="Arial Cyr"/>
      <family val="0"/>
    </font>
    <font>
      <sz val="8"/>
      <name val="Arial CYR"/>
      <family val="0"/>
    </font>
    <font>
      <b/>
      <sz val="8"/>
      <color indexed="8"/>
      <name val="Arial"/>
      <family val="2"/>
    </font>
    <font>
      <sz val="8"/>
      <color indexed="8"/>
      <name val="Arial"/>
      <family val="2"/>
    </font>
    <font>
      <i/>
      <sz val="8"/>
      <color indexed="8"/>
      <name val="Arial"/>
      <family val="2"/>
    </font>
    <font>
      <sz val="8"/>
      <color indexed="9"/>
      <name val="Arial"/>
      <family val="2"/>
    </font>
    <font>
      <b/>
      <sz val="8"/>
      <name val="Arial "/>
      <family val="0"/>
    </font>
    <font>
      <sz val="8"/>
      <name val="Arial "/>
      <family val="0"/>
    </font>
    <font>
      <sz val="9"/>
      <color indexed="8"/>
      <name val="Arial"/>
      <family val="2"/>
    </font>
    <font>
      <b/>
      <sz val="9"/>
      <name val="Arial"/>
      <family val="2"/>
    </font>
    <font>
      <i/>
      <sz val="9"/>
      <name val="Arial"/>
      <family val="2"/>
    </font>
    <font>
      <b/>
      <sz val="8"/>
      <name val="Arial CYR"/>
      <family val="0"/>
    </font>
    <font>
      <sz val="8"/>
      <color indexed="8"/>
      <name val="Myriad Pro"/>
      <family val="0"/>
    </font>
    <font>
      <vertAlign val="superscript"/>
      <sz val="8"/>
      <name val="Arial"/>
      <family val="2"/>
    </font>
    <font>
      <i/>
      <vertAlign val="superscript"/>
      <sz val="8"/>
      <name val="Arial"/>
      <family val="2"/>
    </font>
    <font>
      <sz val="10"/>
      <color indexed="15"/>
      <name val="Arial"/>
      <family val="2"/>
    </font>
    <font>
      <sz val="10"/>
      <name val="Arial"/>
      <family val="2"/>
    </font>
    <font>
      <vertAlign val="superscript"/>
      <sz val="10"/>
      <color indexed="8"/>
      <name val="Arial"/>
      <family val="2"/>
    </font>
    <font>
      <b/>
      <vertAlign val="superscript"/>
      <sz val="9"/>
      <name val="Arial"/>
      <family val="2"/>
    </font>
    <font>
      <i/>
      <vertAlign val="superscript"/>
      <sz val="9"/>
      <name val="Arial"/>
      <family val="2"/>
    </font>
    <font>
      <vertAlign val="superscript"/>
      <sz val="8"/>
      <color indexed="8"/>
      <name val="Arial"/>
      <family val="2"/>
    </font>
    <font>
      <sz val="8.5"/>
      <name val="Arial"/>
      <family val="2"/>
    </font>
    <font>
      <i/>
      <sz val="8.5"/>
      <name val="Arial"/>
      <family val="2"/>
    </font>
    <font>
      <b/>
      <i/>
      <sz val="8"/>
      <name val="Arial Cyr"/>
      <family val="0"/>
    </font>
    <font>
      <sz val="9"/>
      <name val="Arial"/>
      <family val="2"/>
    </font>
    <font>
      <b/>
      <sz val="8"/>
      <name val="Arial Syr"/>
      <family val="0"/>
    </font>
    <font>
      <sz val="8"/>
      <name val="Arial Syr"/>
      <family val="0"/>
    </font>
    <font>
      <b/>
      <sz val="8"/>
      <name val="AriEL"/>
      <family val="0"/>
    </font>
    <font>
      <sz val="8"/>
      <name val="Ariel"/>
      <family val="0"/>
    </font>
    <font>
      <b/>
      <sz val="10"/>
      <name val="Arial Cyr"/>
      <family val="0"/>
    </font>
    <font>
      <b/>
      <sz val="9"/>
      <color indexed="10"/>
      <name val="Arial"/>
      <family val="2"/>
    </font>
    <font>
      <i/>
      <sz val="9"/>
      <color indexed="10"/>
      <name val="Arial"/>
      <family val="2"/>
    </font>
    <font>
      <b/>
      <sz val="8"/>
      <name val="Arial Cyr"/>
      <family val="0"/>
    </font>
    <font>
      <sz val="8"/>
      <color indexed="10"/>
      <name val="Arial Cyr"/>
      <family val="0"/>
    </font>
    <font>
      <i/>
      <sz val="8"/>
      <color indexed="10"/>
      <name val="Arial"/>
      <family val="2"/>
    </font>
    <font>
      <vertAlign val="superscript"/>
      <sz val="8"/>
      <color indexed="10"/>
      <name val="Arial Cyr"/>
      <family val="0"/>
    </font>
    <font>
      <i/>
      <vertAlign val="superscript"/>
      <sz val="8"/>
      <color indexed="10"/>
      <name val="Arial"/>
      <family val="2"/>
    </font>
    <font>
      <i/>
      <vertAlign val="superscript"/>
      <sz val="8"/>
      <name val="Arial CYR"/>
      <family val="0"/>
    </font>
    <font>
      <b/>
      <vertAlign val="superscript"/>
      <sz val="8"/>
      <name val="Arial"/>
      <family val="2"/>
    </font>
    <font>
      <vertAlign val="superscript"/>
      <sz val="8"/>
      <name val="Arial Cyr"/>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Cyr"/>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Cyr"/>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5"/>
      <color indexed="8"/>
      <name val="Arial"/>
      <family val="2"/>
    </font>
    <font>
      <b/>
      <sz val="8.5"/>
      <color indexed="8"/>
      <name val="Arial"/>
      <family val="2"/>
    </font>
    <font>
      <sz val="10"/>
      <color indexed="22"/>
      <name val="Arial"/>
      <family val="2"/>
    </font>
    <font>
      <sz val="8"/>
      <color indexed="22"/>
      <name val="Arial"/>
      <family val="2"/>
    </font>
    <font>
      <sz val="10"/>
      <color indexed="10"/>
      <name val="Arial Cyr"/>
      <family val="0"/>
    </font>
    <font>
      <b/>
      <sz val="12"/>
      <color indexed="8"/>
      <name val="Times New Roman"/>
      <family val="1"/>
    </font>
    <font>
      <sz val="8"/>
      <color indexed="8"/>
      <name val="Times New Roman"/>
      <family val="1"/>
    </font>
    <font>
      <b/>
      <sz val="8"/>
      <color indexed="31"/>
      <name val="Arial"/>
      <family val="2"/>
    </font>
    <font>
      <b/>
      <sz val="8"/>
      <color indexed="10"/>
      <name val="Arial"/>
      <family val="2"/>
    </font>
    <font>
      <sz val="8"/>
      <color indexed="8"/>
      <name val="Calibri"/>
      <family val="2"/>
    </font>
    <font>
      <i/>
      <sz val="8"/>
      <color indexed="8"/>
      <name val="Myriad Pro"/>
      <family val="0"/>
    </font>
    <font>
      <sz val="9.6"/>
      <color indexed="8"/>
      <name val="Myriad Pro"/>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
      <sz val="8.5"/>
      <color theme="1"/>
      <name val="Arial"/>
      <family val="2"/>
    </font>
    <font>
      <b/>
      <sz val="9"/>
      <color theme="1"/>
      <name val="Arial"/>
      <family val="2"/>
    </font>
    <font>
      <b/>
      <sz val="8.5"/>
      <color theme="1"/>
      <name val="Arial"/>
      <family val="2"/>
    </font>
    <font>
      <sz val="8"/>
      <color rgb="FF000000"/>
      <name val="Arial"/>
      <family val="2"/>
    </font>
    <font>
      <sz val="10"/>
      <color theme="0" tint="-0.04997999966144562"/>
      <name val="Arial"/>
      <family val="2"/>
    </font>
    <font>
      <sz val="8"/>
      <color theme="0" tint="-0.04997999966144562"/>
      <name val="Arial"/>
      <family val="2"/>
    </font>
    <font>
      <sz val="10"/>
      <color rgb="FFFF0000"/>
      <name val="Arial Cyr"/>
      <family val="0"/>
    </font>
    <font>
      <b/>
      <sz val="12"/>
      <color theme="1"/>
      <name val="Times New Roman"/>
      <family val="1"/>
    </font>
    <font>
      <sz val="8"/>
      <color theme="1"/>
      <name val="Times New Roman"/>
      <family val="1"/>
    </font>
    <font>
      <b/>
      <sz val="8"/>
      <color theme="1"/>
      <name val="Arial"/>
      <family val="2"/>
    </font>
    <font>
      <b/>
      <sz val="8"/>
      <color theme="3" tint="0.7999799847602844"/>
      <name val="Arial"/>
      <family val="2"/>
    </font>
    <font>
      <sz val="8"/>
      <color rgb="FFFF0000"/>
      <name val="Arial Cyr"/>
      <family val="0"/>
    </font>
    <font>
      <b/>
      <sz val="8"/>
      <color rgb="FFFF0000"/>
      <name val="Arial"/>
      <family val="2"/>
    </font>
    <font>
      <i/>
      <sz val="8"/>
      <color rgb="FFFF00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bottom/>
    </border>
    <border>
      <left style="thin"/>
      <right style="thin"/>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0"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8" fillId="0" borderId="0">
      <alignment/>
      <protection/>
    </xf>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80" fillId="25" borderId="1" applyNumberFormat="0" applyAlignment="0" applyProtection="0"/>
    <xf numFmtId="0" fontId="81" fillId="26" borderId="2" applyNumberFormat="0" applyAlignment="0" applyProtection="0"/>
    <xf numFmtId="0" fontId="82" fillId="26" borderId="1" applyNumberFormat="0" applyAlignment="0" applyProtection="0"/>
    <xf numFmtId="0" fontId="83"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7" fillId="0" borderId="6" applyNumberFormat="0" applyFill="0" applyAlignment="0" applyProtection="0"/>
    <xf numFmtId="0" fontId="88" fillId="27" borderId="7" applyNumberFormat="0" applyAlignment="0" applyProtection="0"/>
    <xf numFmtId="0" fontId="89" fillId="0" borderId="0" applyNumberFormat="0" applyFill="0" applyBorder="0" applyAlignment="0" applyProtection="0"/>
    <xf numFmtId="0" fontId="90" fillId="28" borderId="0" applyNumberFormat="0" applyBorder="0" applyAlignment="0" applyProtection="0"/>
    <xf numFmtId="0" fontId="91" fillId="0" borderId="0" applyNumberFormat="0" applyBorder="0" applyAlignment="0">
      <protection/>
    </xf>
    <xf numFmtId="0" fontId="92" fillId="0" borderId="0" applyNumberFormat="0" applyFill="0" applyBorder="0" applyAlignment="0" applyProtection="0"/>
    <xf numFmtId="0" fontId="93" fillId="29" borderId="0" applyNumberFormat="0" applyBorder="0" applyAlignment="0" applyProtection="0"/>
    <xf numFmtId="0" fontId="9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95" fillId="0" borderId="9" applyNumberFormat="0" applyFill="0" applyAlignment="0" applyProtection="0"/>
    <xf numFmtId="0" fontId="96"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0" fontId="97" fillId="31" borderId="0" applyNumberFormat="0" applyBorder="0" applyAlignment="0" applyProtection="0"/>
  </cellStyleXfs>
  <cellXfs count="399">
    <xf numFmtId="0" fontId="0" fillId="0" borderId="0" xfId="0" applyAlignment="1">
      <alignment/>
    </xf>
    <xf numFmtId="0" fontId="0" fillId="0" borderId="0" xfId="0" applyFill="1" applyBorder="1" applyAlignment="1">
      <alignment/>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left" wrapText="1"/>
    </xf>
    <xf numFmtId="0" fontId="1" fillId="0" borderId="13" xfId="0" applyFont="1" applyFill="1" applyBorder="1" applyAlignment="1">
      <alignment horizontal="left" wrapText="1"/>
    </xf>
    <xf numFmtId="0" fontId="1" fillId="0" borderId="12" xfId="0" applyFont="1" applyFill="1" applyBorder="1" applyAlignment="1">
      <alignment horizontal="left" wrapText="1" indent="1"/>
    </xf>
    <xf numFmtId="0" fontId="0" fillId="0" borderId="0" xfId="0" applyFill="1" applyBorder="1" applyAlignment="1">
      <alignment horizontal="right" indent="1"/>
    </xf>
    <xf numFmtId="3" fontId="1" fillId="0" borderId="0" xfId="0" applyNumberFormat="1" applyFont="1" applyFill="1" applyBorder="1" applyAlignment="1">
      <alignment horizontal="right" wrapText="1"/>
    </xf>
    <xf numFmtId="3" fontId="1" fillId="0" borderId="14" xfId="0" applyNumberFormat="1" applyFont="1" applyFill="1" applyBorder="1" applyAlignment="1">
      <alignment horizontal="right" wrapText="1"/>
    </xf>
    <xf numFmtId="0" fontId="2" fillId="0" borderId="12" xfId="0" applyFont="1" applyFill="1" applyBorder="1" applyAlignment="1">
      <alignment horizontal="left" wrapText="1" indent="1"/>
    </xf>
    <xf numFmtId="0" fontId="2" fillId="0" borderId="12" xfId="0" applyFont="1" applyFill="1" applyBorder="1" applyAlignment="1">
      <alignment horizontal="left" wrapText="1"/>
    </xf>
    <xf numFmtId="0" fontId="2" fillId="0" borderId="15" xfId="0" applyFont="1" applyFill="1" applyBorder="1" applyAlignment="1">
      <alignment horizontal="left" wrapText="1"/>
    </xf>
    <xf numFmtId="0" fontId="3" fillId="0" borderId="16" xfId="0" applyFont="1" applyFill="1" applyBorder="1" applyAlignment="1">
      <alignment horizontal="center" vertical="center"/>
    </xf>
    <xf numFmtId="0" fontId="0" fillId="0" borderId="14" xfId="0" applyFill="1" applyBorder="1" applyAlignment="1">
      <alignment/>
    </xf>
    <xf numFmtId="3" fontId="0" fillId="0" borderId="0" xfId="0" applyNumberFormat="1" applyFont="1" applyFill="1" applyBorder="1" applyAlignment="1">
      <alignment horizontal="right"/>
    </xf>
    <xf numFmtId="3" fontId="6" fillId="0" borderId="0" xfId="0" applyNumberFormat="1" applyFont="1" applyFill="1" applyBorder="1" applyAlignment="1">
      <alignment horizontal="right"/>
    </xf>
    <xf numFmtId="0" fontId="1" fillId="0" borderId="12" xfId="0" applyFont="1" applyFill="1" applyBorder="1" applyAlignment="1">
      <alignment horizontal="left" wrapText="1" indent="2"/>
    </xf>
    <xf numFmtId="3" fontId="1" fillId="0" borderId="0" xfId="0" applyNumberFormat="1" applyFont="1" applyFill="1" applyBorder="1" applyAlignment="1">
      <alignment horizontal="right"/>
    </xf>
    <xf numFmtId="0" fontId="1" fillId="0" borderId="0" xfId="0" applyFont="1" applyFill="1" applyBorder="1" applyAlignment="1">
      <alignment horizontal="right" wrapText="1"/>
    </xf>
    <xf numFmtId="0" fontId="1" fillId="0" borderId="0" xfId="0" applyFont="1" applyFill="1" applyBorder="1" applyAlignment="1">
      <alignment horizontal="right" vertical="top" wrapText="1" indent="1"/>
    </xf>
    <xf numFmtId="3" fontId="12" fillId="0" borderId="0" xfId="0" applyNumberFormat="1" applyFont="1" applyFill="1" applyBorder="1" applyAlignment="1">
      <alignment horizontal="right"/>
    </xf>
    <xf numFmtId="206" fontId="6" fillId="0" borderId="0" xfId="0" applyNumberFormat="1" applyFont="1" applyFill="1" applyBorder="1" applyAlignment="1">
      <alignment horizontal="right" wrapText="1"/>
    </xf>
    <xf numFmtId="206" fontId="13" fillId="0" borderId="0" xfId="0" applyNumberFormat="1" applyFont="1" applyFill="1" applyBorder="1" applyAlignment="1">
      <alignment/>
    </xf>
    <xf numFmtId="206" fontId="14" fillId="0" borderId="0" xfId="0" applyNumberFormat="1" applyFont="1" applyFill="1" applyBorder="1" applyAlignment="1">
      <alignment/>
    </xf>
    <xf numFmtId="206" fontId="1" fillId="0" borderId="0" xfId="0" applyNumberFormat="1" applyFont="1" applyFill="1" applyBorder="1" applyAlignment="1">
      <alignment horizontal="right" wrapText="1"/>
    </xf>
    <xf numFmtId="0" fontId="2" fillId="0" borderId="15" xfId="0" applyFont="1" applyFill="1" applyBorder="1" applyAlignment="1">
      <alignment horizontal="left" wrapText="1" indent="1"/>
    </xf>
    <xf numFmtId="206" fontId="1" fillId="0" borderId="14" xfId="0" applyNumberFormat="1" applyFont="1" applyFill="1" applyBorder="1" applyAlignment="1">
      <alignment horizontal="right" wrapText="1"/>
    </xf>
    <xf numFmtId="206" fontId="14" fillId="0" borderId="14" xfId="0" applyNumberFormat="1" applyFont="1" applyFill="1" applyBorder="1" applyAlignment="1">
      <alignment horizontal="right" wrapText="1"/>
    </xf>
    <xf numFmtId="0" fontId="15" fillId="0" borderId="0" xfId="0" applyFont="1" applyFill="1" applyBorder="1" applyAlignment="1">
      <alignment/>
    </xf>
    <xf numFmtId="0" fontId="15" fillId="0" borderId="0" xfId="0" applyFont="1" applyFill="1" applyBorder="1" applyAlignment="1">
      <alignment/>
    </xf>
    <xf numFmtId="0" fontId="10" fillId="0" borderId="17" xfId="0" applyFont="1" applyFill="1" applyBorder="1" applyAlignment="1">
      <alignment horizontal="center" vertical="center"/>
    </xf>
    <xf numFmtId="0" fontId="10" fillId="0" borderId="0" xfId="0" applyFont="1" applyFill="1" applyBorder="1" applyAlignment="1">
      <alignment wrapText="1"/>
    </xf>
    <xf numFmtId="0" fontId="10" fillId="0" borderId="0" xfId="0" applyFont="1" applyFill="1" applyBorder="1" applyAlignment="1">
      <alignment horizontal="center" vertical="top"/>
    </xf>
    <xf numFmtId="0" fontId="10" fillId="0" borderId="0" xfId="0" applyFont="1" applyFill="1" applyBorder="1" applyAlignment="1">
      <alignment/>
    </xf>
    <xf numFmtId="0" fontId="10" fillId="0" borderId="14" xfId="0" applyFont="1" applyFill="1" applyBorder="1" applyAlignment="1">
      <alignment wrapText="1"/>
    </xf>
    <xf numFmtId="0" fontId="1" fillId="0" borderId="16" xfId="0" applyFont="1" applyFill="1" applyBorder="1" applyAlignment="1">
      <alignment horizontal="center" vertical="center" wrapText="1"/>
    </xf>
    <xf numFmtId="0" fontId="6" fillId="0" borderId="0" xfId="0" applyFont="1" applyFill="1" applyBorder="1" applyAlignment="1">
      <alignment horizontal="left" vertical="top" wrapText="1" indent="1"/>
    </xf>
    <xf numFmtId="0" fontId="2" fillId="0" borderId="0" xfId="0" applyFont="1" applyFill="1" applyBorder="1" applyAlignment="1">
      <alignment horizontal="left" vertical="top" wrapText="1" indent="1"/>
    </xf>
    <xf numFmtId="0" fontId="1" fillId="0" borderId="0" xfId="0" applyFont="1" applyFill="1" applyBorder="1" applyAlignment="1">
      <alignment horizontal="left" vertical="top" wrapText="1" indent="3"/>
    </xf>
    <xf numFmtId="0" fontId="6" fillId="0" borderId="0" xfId="0" applyFont="1" applyFill="1" applyBorder="1" applyAlignment="1">
      <alignment horizontal="left" vertical="top" wrapText="1" indent="2"/>
    </xf>
    <xf numFmtId="0" fontId="2" fillId="0" borderId="0" xfId="0" applyFont="1" applyFill="1" applyBorder="1" applyAlignment="1">
      <alignment horizontal="left" vertical="top" wrapText="1" indent="2"/>
    </xf>
    <xf numFmtId="0" fontId="7" fillId="0" borderId="14" xfId="0" applyFont="1" applyFill="1" applyBorder="1" applyAlignment="1">
      <alignment horizontal="left" vertical="top" wrapText="1" indent="1"/>
    </xf>
    <xf numFmtId="0" fontId="6" fillId="0" borderId="12" xfId="0" applyFont="1" applyFill="1" applyBorder="1" applyAlignment="1">
      <alignment vertical="top" wrapText="1"/>
    </xf>
    <xf numFmtId="3" fontId="6" fillId="0" borderId="0" xfId="0" applyNumberFormat="1" applyFont="1" applyFill="1" applyBorder="1" applyAlignment="1">
      <alignment horizontal="right" wrapText="1"/>
    </xf>
    <xf numFmtId="0" fontId="2" fillId="0" borderId="12" xfId="0" applyFont="1" applyFill="1" applyBorder="1" applyAlignment="1">
      <alignment vertical="top" wrapText="1"/>
    </xf>
    <xf numFmtId="0" fontId="1" fillId="0" borderId="12" xfId="0" applyFont="1" applyFill="1" applyBorder="1" applyAlignment="1">
      <alignment horizontal="left" vertical="top" wrapText="1" indent="2"/>
    </xf>
    <xf numFmtId="0" fontId="1" fillId="0" borderId="12" xfId="0" applyFont="1" applyFill="1" applyBorder="1" applyAlignment="1">
      <alignment horizontal="left" vertical="top" wrapText="1" indent="1"/>
    </xf>
    <xf numFmtId="0" fontId="2" fillId="0" borderId="12" xfId="0" applyFont="1" applyFill="1" applyBorder="1" applyAlignment="1">
      <alignment horizontal="left" vertical="top" wrapText="1" indent="1"/>
    </xf>
    <xf numFmtId="206" fontId="6" fillId="0" borderId="0" xfId="0" applyNumberFormat="1" applyFont="1" applyFill="1" applyBorder="1" applyAlignment="1">
      <alignment horizontal="right"/>
    </xf>
    <xf numFmtId="206" fontId="1" fillId="0" borderId="0" xfId="0" applyNumberFormat="1" applyFont="1" applyFill="1" applyBorder="1" applyAlignment="1">
      <alignment horizontal="right"/>
    </xf>
    <xf numFmtId="206" fontId="1" fillId="0" borderId="0" xfId="0" applyNumberFormat="1" applyFont="1" applyFill="1" applyBorder="1" applyAlignment="1">
      <alignment horizontal="left" indent="2"/>
    </xf>
    <xf numFmtId="0" fontId="2" fillId="0" borderId="15" xfId="0" applyFont="1" applyFill="1" applyBorder="1" applyAlignment="1">
      <alignment horizontal="left" vertical="top" wrapText="1" indent="1"/>
    </xf>
    <xf numFmtId="206" fontId="1" fillId="0" borderId="14" xfId="0" applyNumberFormat="1" applyFont="1" applyFill="1" applyBorder="1" applyAlignment="1">
      <alignment horizontal="left" indent="2"/>
    </xf>
    <xf numFmtId="0" fontId="1" fillId="0" borderId="16" xfId="0" applyNumberFormat="1" applyFont="1" applyFill="1" applyBorder="1" applyAlignment="1">
      <alignment horizontal="center" vertical="center" wrapText="1"/>
    </xf>
    <xf numFmtId="3" fontId="6" fillId="0" borderId="0" xfId="0" applyNumberFormat="1" applyFont="1" applyFill="1" applyBorder="1" applyAlignment="1">
      <alignment horizontal="right" indent="1"/>
    </xf>
    <xf numFmtId="0" fontId="1" fillId="0" borderId="0" xfId="0" applyFont="1" applyFill="1" applyBorder="1" applyAlignment="1">
      <alignment horizontal="right" indent="1"/>
    </xf>
    <xf numFmtId="3" fontId="1" fillId="0" borderId="0" xfId="0" applyNumberFormat="1" applyFont="1" applyFill="1" applyBorder="1" applyAlignment="1">
      <alignment horizontal="right" indent="1"/>
    </xf>
    <xf numFmtId="3" fontId="1" fillId="0" borderId="14" xfId="0" applyNumberFormat="1" applyFont="1" applyFill="1" applyBorder="1" applyAlignment="1">
      <alignment horizontal="right" indent="1"/>
    </xf>
    <xf numFmtId="206" fontId="6" fillId="0" borderId="0" xfId="0" applyNumberFormat="1" applyFont="1" applyFill="1" applyBorder="1" applyAlignment="1">
      <alignment/>
    </xf>
    <xf numFmtId="206" fontId="1" fillId="0" borderId="0" xfId="0" applyNumberFormat="1" applyFont="1" applyFill="1" applyBorder="1" applyAlignment="1">
      <alignment/>
    </xf>
    <xf numFmtId="0" fontId="1" fillId="0" borderId="0" xfId="0" applyFont="1" applyFill="1" applyBorder="1" applyAlignment="1">
      <alignment/>
    </xf>
    <xf numFmtId="0" fontId="1" fillId="0" borderId="15" xfId="0" applyFont="1" applyFill="1" applyBorder="1" applyAlignment="1">
      <alignment horizontal="left" vertical="top" wrapText="1" indent="1"/>
    </xf>
    <xf numFmtId="206" fontId="14" fillId="0" borderId="14" xfId="0" applyNumberFormat="1" applyFont="1" applyFill="1" applyBorder="1" applyAlignment="1">
      <alignment/>
    </xf>
    <xf numFmtId="206" fontId="1" fillId="0" borderId="14" xfId="0" applyNumberFormat="1" applyFont="1" applyFill="1" applyBorder="1" applyAlignment="1">
      <alignment/>
    </xf>
    <xf numFmtId="0" fontId="6" fillId="0" borderId="13" xfId="0" applyFont="1" applyFill="1" applyBorder="1" applyAlignment="1">
      <alignment vertical="top" wrapText="1"/>
    </xf>
    <xf numFmtId="0" fontId="6" fillId="0" borderId="12" xfId="0" applyFont="1" applyFill="1" applyBorder="1" applyAlignment="1">
      <alignment horizontal="left" vertical="top" wrapText="1" indent="1"/>
    </xf>
    <xf numFmtId="0" fontId="7" fillId="0" borderId="12" xfId="0" applyFont="1" applyFill="1" applyBorder="1" applyAlignment="1">
      <alignment horizontal="left" vertical="top" wrapText="1" indent="1"/>
    </xf>
    <xf numFmtId="0" fontId="1" fillId="0" borderId="12" xfId="0" applyFont="1" applyFill="1" applyBorder="1" applyAlignment="1">
      <alignment horizontal="left" vertical="top" wrapText="1" indent="3"/>
    </xf>
    <xf numFmtId="0" fontId="1" fillId="0" borderId="12" xfId="0" applyFont="1" applyFill="1" applyBorder="1" applyAlignment="1">
      <alignment vertical="top" wrapText="1"/>
    </xf>
    <xf numFmtId="0" fontId="6" fillId="0" borderId="12" xfId="0" applyFont="1" applyFill="1" applyBorder="1" applyAlignment="1">
      <alignment horizontal="left" vertical="top" wrapText="1" indent="2"/>
    </xf>
    <xf numFmtId="0" fontId="7" fillId="0" borderId="12" xfId="0" applyFont="1" applyFill="1" applyBorder="1" applyAlignment="1">
      <alignment horizontal="left" vertical="top" wrapText="1" indent="2"/>
    </xf>
    <xf numFmtId="0" fontId="7" fillId="0" borderId="15" xfId="0" applyFont="1" applyFill="1" applyBorder="1" applyAlignment="1">
      <alignment horizontal="left" vertical="top" wrapText="1" indent="1"/>
    </xf>
    <xf numFmtId="1" fontId="6" fillId="0" borderId="14" xfId="0" applyNumberFormat="1" applyFont="1" applyFill="1" applyBorder="1" applyAlignment="1">
      <alignment horizontal="right" indent="1"/>
    </xf>
    <xf numFmtId="0" fontId="1" fillId="0" borderId="12" xfId="0" applyFont="1" applyFill="1" applyBorder="1" applyAlignment="1">
      <alignment wrapText="1"/>
    </xf>
    <xf numFmtId="0" fontId="2" fillId="0" borderId="12" xfId="0" applyFont="1" applyFill="1" applyBorder="1" applyAlignment="1">
      <alignment wrapText="1"/>
    </xf>
    <xf numFmtId="3" fontId="1" fillId="0" borderId="0" xfId="0" applyNumberFormat="1" applyFont="1" applyFill="1" applyBorder="1" applyAlignment="1">
      <alignment/>
    </xf>
    <xf numFmtId="0" fontId="1" fillId="0" borderId="0" xfId="0" applyFont="1" applyFill="1" applyBorder="1" applyAlignment="1">
      <alignment horizontal="right"/>
    </xf>
    <xf numFmtId="0" fontId="3" fillId="0" borderId="0" xfId="0" applyFont="1" applyFill="1" applyBorder="1" applyAlignment="1">
      <alignment/>
    </xf>
    <xf numFmtId="0" fontId="2" fillId="0" borderId="12" xfId="0" applyFont="1" applyBorder="1" applyAlignment="1">
      <alignment wrapText="1"/>
    </xf>
    <xf numFmtId="0" fontId="22" fillId="0" borderId="0" xfId="0" applyFont="1" applyFill="1" applyBorder="1" applyAlignment="1">
      <alignment horizontal="right"/>
    </xf>
    <xf numFmtId="0" fontId="23" fillId="0" borderId="0" xfId="0" applyFont="1" applyFill="1" applyBorder="1" applyAlignment="1">
      <alignment horizontal="right"/>
    </xf>
    <xf numFmtId="1" fontId="1" fillId="0" borderId="0" xfId="0" applyNumberFormat="1" applyFont="1" applyFill="1" applyBorder="1" applyAlignment="1">
      <alignment horizontal="right"/>
    </xf>
    <xf numFmtId="0" fontId="2" fillId="0" borderId="15" xfId="0" applyFont="1" applyFill="1" applyBorder="1" applyAlignment="1">
      <alignment wrapText="1"/>
    </xf>
    <xf numFmtId="0" fontId="23" fillId="0" borderId="14" xfId="0" applyFont="1" applyFill="1" applyBorder="1" applyAlignment="1">
      <alignment horizontal="right"/>
    </xf>
    <xf numFmtId="1" fontId="1" fillId="0" borderId="14" xfId="0" applyNumberFormat="1" applyFont="1" applyFill="1" applyBorder="1" applyAlignment="1">
      <alignment horizontal="right"/>
    </xf>
    <xf numFmtId="0" fontId="1" fillId="0" borderId="17" xfId="0" applyFont="1" applyFill="1" applyBorder="1" applyAlignment="1">
      <alignment wrapText="1"/>
    </xf>
    <xf numFmtId="0" fontId="1" fillId="0" borderId="15" xfId="0" applyFont="1" applyFill="1" applyBorder="1" applyAlignment="1">
      <alignment wrapText="1"/>
    </xf>
    <xf numFmtId="1" fontId="98" fillId="0" borderId="14" xfId="0" applyNumberFormat="1" applyFont="1" applyBorder="1" applyAlignment="1">
      <alignment vertical="top"/>
    </xf>
    <xf numFmtId="0" fontId="1" fillId="0" borderId="0" xfId="0" applyFont="1" applyFill="1" applyBorder="1" applyAlignment="1">
      <alignment wrapText="1"/>
    </xf>
    <xf numFmtId="0" fontId="1" fillId="0" borderId="17" xfId="0" applyFont="1" applyFill="1" applyBorder="1" applyAlignment="1">
      <alignment horizontal="center" vertical="center" wrapText="1"/>
    </xf>
    <xf numFmtId="0" fontId="6" fillId="0" borderId="12" xfId="0" applyFont="1" applyFill="1" applyBorder="1" applyAlignment="1">
      <alignment vertical="center" wrapText="1"/>
    </xf>
    <xf numFmtId="207" fontId="6" fillId="0" borderId="0" xfId="0" applyNumberFormat="1" applyFont="1" applyFill="1" applyBorder="1" applyAlignment="1">
      <alignment horizontal="right" wrapText="1"/>
    </xf>
    <xf numFmtId="0" fontId="1" fillId="0" borderId="12" xfId="0" applyFont="1" applyFill="1" applyBorder="1" applyAlignment="1">
      <alignment horizontal="left" vertical="center" wrapText="1" indent="2"/>
    </xf>
    <xf numFmtId="207" fontId="1" fillId="0" borderId="0" xfId="0" applyNumberFormat="1" applyFont="1" applyFill="1" applyBorder="1" applyAlignment="1">
      <alignment horizontal="right" wrapText="1"/>
    </xf>
    <xf numFmtId="207" fontId="1" fillId="0" borderId="0" xfId="0" applyNumberFormat="1" applyFont="1" applyFill="1" applyBorder="1" applyAlignment="1">
      <alignment horizontal="right"/>
    </xf>
    <xf numFmtId="206" fontId="18" fillId="0" borderId="0" xfId="0" applyNumberFormat="1" applyFont="1" applyFill="1" applyBorder="1" applyAlignment="1">
      <alignment/>
    </xf>
    <xf numFmtId="206" fontId="3" fillId="0" borderId="0" xfId="0" applyNumberFormat="1" applyFont="1" applyFill="1" applyBorder="1" applyAlignment="1">
      <alignment/>
    </xf>
    <xf numFmtId="0" fontId="1" fillId="0" borderId="15" xfId="0" applyFont="1" applyFill="1" applyBorder="1" applyAlignment="1">
      <alignment horizontal="left" wrapText="1" indent="1"/>
    </xf>
    <xf numFmtId="0" fontId="1" fillId="0" borderId="14" xfId="0" applyFont="1" applyFill="1" applyBorder="1" applyAlignment="1">
      <alignment/>
    </xf>
    <xf numFmtId="0" fontId="1" fillId="0" borderId="13" xfId="0" applyFont="1" applyFill="1" applyBorder="1" applyAlignment="1">
      <alignment wrapText="1"/>
    </xf>
    <xf numFmtId="0" fontId="1" fillId="0" borderId="14" xfId="0" applyFont="1" applyFill="1" applyBorder="1" applyAlignment="1">
      <alignment horizontal="right" wrapText="1"/>
    </xf>
    <xf numFmtId="0" fontId="1" fillId="0" borderId="13" xfId="0" applyFont="1" applyFill="1" applyBorder="1" applyAlignment="1">
      <alignment vertical="top" wrapText="1"/>
    </xf>
    <xf numFmtId="3" fontId="1" fillId="0" borderId="0" xfId="0" applyNumberFormat="1" applyFont="1" applyFill="1" applyBorder="1" applyAlignment="1">
      <alignment horizontal="right" vertical="top" wrapText="1"/>
    </xf>
    <xf numFmtId="3" fontId="1" fillId="0" borderId="0" xfId="0" applyNumberFormat="1" applyFont="1" applyFill="1" applyBorder="1" applyAlignment="1">
      <alignment vertical="top"/>
    </xf>
    <xf numFmtId="1" fontId="1" fillId="0" borderId="0" xfId="0" applyNumberFormat="1" applyFont="1" applyFill="1" applyBorder="1" applyAlignment="1">
      <alignment/>
    </xf>
    <xf numFmtId="1" fontId="1" fillId="0" borderId="0" xfId="0" applyNumberFormat="1" applyFont="1" applyFill="1" applyBorder="1" applyAlignment="1">
      <alignment horizontal="right" wrapText="1"/>
    </xf>
    <xf numFmtId="0" fontId="1" fillId="0" borderId="14" xfId="0" applyFont="1" applyFill="1" applyBorder="1" applyAlignment="1">
      <alignment horizontal="right" vertical="top" wrapText="1" indent="1"/>
    </xf>
    <xf numFmtId="0" fontId="98" fillId="0" borderId="11" xfId="0" applyFont="1" applyBorder="1" applyAlignment="1">
      <alignment/>
    </xf>
    <xf numFmtId="0" fontId="1" fillId="0" borderId="18" xfId="0" applyFont="1" applyFill="1" applyBorder="1" applyAlignment="1">
      <alignment vertical="top" wrapText="1"/>
    </xf>
    <xf numFmtId="206" fontId="1" fillId="0" borderId="0" xfId="0" applyNumberFormat="1" applyFont="1" applyFill="1" applyBorder="1" applyAlignment="1">
      <alignment horizontal="right" vertical="top" wrapText="1"/>
    </xf>
    <xf numFmtId="206" fontId="1" fillId="0" borderId="0" xfId="0" applyNumberFormat="1" applyFont="1" applyFill="1" applyBorder="1" applyAlignment="1">
      <alignment vertical="top"/>
    </xf>
    <xf numFmtId="206" fontId="98" fillId="0" borderId="0" xfId="0" applyNumberFormat="1" applyFont="1" applyAlignment="1">
      <alignment vertical="top"/>
    </xf>
    <xf numFmtId="0" fontId="98" fillId="0" borderId="19" xfId="0" applyFont="1" applyBorder="1" applyAlignment="1">
      <alignment horizontal="left" vertical="top" wrapText="1"/>
    </xf>
    <xf numFmtId="0" fontId="1" fillId="0" borderId="11"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0" xfId="0" applyFont="1" applyFill="1" applyBorder="1" applyAlignment="1">
      <alignment horizontal="right" wrapText="1" indent="1"/>
    </xf>
    <xf numFmtId="0" fontId="9" fillId="0" borderId="12" xfId="0" applyFont="1" applyFill="1" applyBorder="1" applyAlignment="1">
      <alignment vertical="top" wrapText="1"/>
    </xf>
    <xf numFmtId="0" fontId="11" fillId="0" borderId="12" xfId="0" applyFont="1" applyFill="1" applyBorder="1" applyAlignment="1">
      <alignment vertical="top" wrapText="1"/>
    </xf>
    <xf numFmtId="207" fontId="1" fillId="0" borderId="0" xfId="0" applyNumberFormat="1" applyFont="1" applyFill="1" applyBorder="1" applyAlignment="1">
      <alignment/>
    </xf>
    <xf numFmtId="0" fontId="1" fillId="0" borderId="14" xfId="0" applyFont="1" applyFill="1" applyBorder="1" applyAlignment="1">
      <alignment horizontal="center" vertical="top" wrapText="1"/>
    </xf>
    <xf numFmtId="0" fontId="1" fillId="0" borderId="14" xfId="0" applyFont="1" applyFill="1" applyBorder="1" applyAlignment="1">
      <alignment horizontal="center" vertical="center" wrapText="1"/>
    </xf>
    <xf numFmtId="0" fontId="6" fillId="0" borderId="13" xfId="0" applyFont="1" applyFill="1" applyBorder="1" applyAlignment="1">
      <alignment horizontal="left" vertical="top" wrapText="1"/>
    </xf>
    <xf numFmtId="207" fontId="6" fillId="0" borderId="0" xfId="0" applyNumberFormat="1" applyFont="1" applyFill="1" applyBorder="1" applyAlignment="1">
      <alignment/>
    </xf>
    <xf numFmtId="0" fontId="2" fillId="0" borderId="12" xfId="0" applyFont="1" applyFill="1" applyBorder="1" applyAlignment="1">
      <alignment horizontal="left" vertical="top" wrapText="1"/>
    </xf>
    <xf numFmtId="0" fontId="10" fillId="0" borderId="12" xfId="0" applyFont="1" applyFill="1" applyBorder="1" applyAlignment="1">
      <alignment horizontal="left" wrapText="1" indent="1"/>
    </xf>
    <xf numFmtId="0" fontId="11" fillId="0" borderId="12" xfId="0" applyFont="1" applyFill="1" applyBorder="1" applyAlignment="1">
      <alignment horizontal="left" wrapText="1" indent="1"/>
    </xf>
    <xf numFmtId="0" fontId="6" fillId="0" borderId="12" xfId="0" applyFont="1" applyFill="1" applyBorder="1" applyAlignment="1">
      <alignment horizontal="left" wrapText="1"/>
    </xf>
    <xf numFmtId="0" fontId="6" fillId="0" borderId="0" xfId="0" applyFont="1" applyFill="1" applyBorder="1" applyAlignment="1">
      <alignment/>
    </xf>
    <xf numFmtId="207" fontId="0" fillId="0" borderId="0" xfId="0" applyNumberFormat="1" applyFill="1" applyBorder="1" applyAlignment="1">
      <alignment/>
    </xf>
    <xf numFmtId="0" fontId="98" fillId="0" borderId="16" xfId="0" applyFont="1" applyFill="1" applyBorder="1" applyAlignment="1">
      <alignment horizontal="center" vertical="center"/>
    </xf>
    <xf numFmtId="3" fontId="98" fillId="0" borderId="0" xfId="0" applyNumberFormat="1" applyFont="1" applyFill="1" applyBorder="1" applyAlignment="1">
      <alignment/>
    </xf>
    <xf numFmtId="0" fontId="98" fillId="0" borderId="0" xfId="0" applyFont="1" applyFill="1" applyBorder="1" applyAlignment="1">
      <alignment/>
    </xf>
    <xf numFmtId="1" fontId="98" fillId="0" borderId="0" xfId="0" applyNumberFormat="1" applyFont="1" applyFill="1" applyBorder="1" applyAlignment="1">
      <alignment/>
    </xf>
    <xf numFmtId="3" fontId="1" fillId="0" borderId="14" xfId="0" applyNumberFormat="1" applyFont="1" applyFill="1" applyBorder="1" applyAlignment="1">
      <alignment horizontal="right" wrapText="1" indent="1"/>
    </xf>
    <xf numFmtId="0" fontId="99" fillId="0" borderId="17" xfId="0" applyFont="1" applyBorder="1" applyAlignment="1">
      <alignment/>
    </xf>
    <xf numFmtId="0" fontId="28" fillId="0" borderId="12" xfId="0" applyFont="1" applyFill="1" applyBorder="1" applyAlignment="1">
      <alignment horizontal="left" vertical="top" wrapText="1" indent="2"/>
    </xf>
    <xf numFmtId="206" fontId="99" fillId="0" borderId="0" xfId="0" applyNumberFormat="1" applyFont="1" applyFill="1" applyBorder="1" applyAlignment="1">
      <alignment/>
    </xf>
    <xf numFmtId="0" fontId="1" fillId="0" borderId="0" xfId="0" applyNumberFormat="1" applyFont="1" applyFill="1" applyBorder="1" applyAlignment="1">
      <alignment horizontal="right" wrapText="1"/>
    </xf>
    <xf numFmtId="0" fontId="28" fillId="0" borderId="15" xfId="0" applyFont="1" applyFill="1" applyBorder="1" applyAlignment="1">
      <alignment horizontal="left" vertical="top" wrapText="1" indent="2"/>
    </xf>
    <xf numFmtId="206" fontId="99" fillId="0" borderId="14" xfId="0" applyNumberFormat="1" applyFont="1" applyFill="1" applyBorder="1" applyAlignment="1">
      <alignment/>
    </xf>
    <xf numFmtId="206" fontId="0" fillId="0" borderId="0" xfId="0" applyNumberFormat="1" applyAlignment="1">
      <alignment/>
    </xf>
    <xf numFmtId="0" fontId="0" fillId="0" borderId="0" xfId="0" applyAlignment="1">
      <alignment/>
    </xf>
    <xf numFmtId="0" fontId="100" fillId="0" borderId="0" xfId="0" applyFont="1" applyAlignment="1">
      <alignment horizontal="left" vertical="top" wrapText="1"/>
    </xf>
    <xf numFmtId="0" fontId="101" fillId="0" borderId="0" xfId="0" applyFont="1" applyAlignment="1">
      <alignment vertical="top" wrapText="1"/>
    </xf>
    <xf numFmtId="3" fontId="1" fillId="0" borderId="0" xfId="0" applyNumberFormat="1" applyFont="1" applyFill="1" applyBorder="1" applyAlignment="1">
      <alignment wrapText="1"/>
    </xf>
    <xf numFmtId="206" fontId="1" fillId="0" borderId="0" xfId="0" applyNumberFormat="1" applyFont="1" applyFill="1" applyBorder="1" applyAlignment="1">
      <alignment wrapText="1"/>
    </xf>
    <xf numFmtId="0" fontId="102" fillId="0" borderId="0" xfId="33" applyFont="1" applyFill="1" applyProtection="1">
      <alignment/>
      <protection/>
    </xf>
    <xf numFmtId="3" fontId="1" fillId="0" borderId="0" xfId="0" applyNumberFormat="1" applyFont="1" applyFill="1" applyAlignment="1" applyProtection="1">
      <alignment/>
      <protection/>
    </xf>
    <xf numFmtId="3" fontId="102" fillId="0" borderId="0" xfId="33" applyNumberFormat="1" applyFont="1" applyFill="1" applyProtection="1">
      <alignment/>
      <protection/>
    </xf>
    <xf numFmtId="0" fontId="1" fillId="0" borderId="0" xfId="0" applyFont="1" applyFill="1" applyAlignment="1" applyProtection="1">
      <alignment/>
      <protection/>
    </xf>
    <xf numFmtId="206" fontId="102" fillId="0" borderId="0" xfId="33" applyNumberFormat="1" applyFont="1" applyFill="1" applyProtection="1">
      <alignment/>
      <protection/>
    </xf>
    <xf numFmtId="0" fontId="1" fillId="0" borderId="15" xfId="0" applyFont="1" applyFill="1" applyBorder="1" applyAlignment="1">
      <alignment horizontal="left" vertical="top" wrapText="1" indent="2"/>
    </xf>
    <xf numFmtId="0" fontId="23" fillId="0" borderId="14" xfId="0" applyFont="1" applyFill="1" applyBorder="1" applyAlignment="1">
      <alignment/>
    </xf>
    <xf numFmtId="0" fontId="0" fillId="0" borderId="0" xfId="0" applyFill="1" applyBorder="1" applyAlignment="1">
      <alignment horizontal="right"/>
    </xf>
    <xf numFmtId="1" fontId="102" fillId="0" borderId="0" xfId="33" applyNumberFormat="1" applyFont="1" applyFill="1" applyProtection="1">
      <alignment/>
      <protection/>
    </xf>
    <xf numFmtId="0" fontId="1" fillId="0" borderId="14" xfId="0" applyFont="1" applyFill="1" applyBorder="1" applyAlignment="1">
      <alignment horizontal="right"/>
    </xf>
    <xf numFmtId="0" fontId="6" fillId="0" borderId="12" xfId="0" applyFont="1" applyFill="1" applyBorder="1" applyAlignment="1">
      <alignment horizontal="left" vertical="top" wrapText="1"/>
    </xf>
    <xf numFmtId="0" fontId="6" fillId="0" borderId="13" xfId="0" applyFont="1" applyFill="1" applyBorder="1" applyAlignment="1">
      <alignment horizontal="left" wrapText="1"/>
    </xf>
    <xf numFmtId="0" fontId="6" fillId="0" borderId="0" xfId="0" applyFont="1" applyFill="1" applyBorder="1" applyAlignment="1">
      <alignment horizontal="right"/>
    </xf>
    <xf numFmtId="206" fontId="6" fillId="0" borderId="0" xfId="0" applyNumberFormat="1" applyFont="1" applyFill="1" applyBorder="1" applyAlignment="1">
      <alignment/>
    </xf>
    <xf numFmtId="0" fontId="1" fillId="0" borderId="0" xfId="0" applyFont="1" applyFill="1" applyBorder="1" applyAlignment="1">
      <alignment/>
    </xf>
    <xf numFmtId="206" fontId="1" fillId="0" borderId="0" xfId="0" applyNumberFormat="1" applyFont="1" applyFill="1" applyBorder="1" applyAlignment="1">
      <alignment/>
    </xf>
    <xf numFmtId="0" fontId="2" fillId="0" borderId="12" xfId="0" applyFont="1" applyBorder="1" applyAlignment="1">
      <alignment horizontal="left" wrapText="1" indent="1"/>
    </xf>
    <xf numFmtId="0" fontId="23" fillId="0" borderId="14" xfId="0" applyFont="1" applyFill="1" applyBorder="1" applyAlignment="1">
      <alignment/>
    </xf>
    <xf numFmtId="3" fontId="23" fillId="0" borderId="0" xfId="0" applyNumberFormat="1" applyFont="1" applyFill="1" applyBorder="1" applyAlignment="1">
      <alignment horizontal="right" wrapText="1"/>
    </xf>
    <xf numFmtId="3" fontId="23" fillId="0" borderId="0" xfId="0" applyNumberFormat="1" applyFont="1" applyFill="1" applyBorder="1" applyAlignment="1">
      <alignment horizontal="right"/>
    </xf>
    <xf numFmtId="0" fontId="2" fillId="0" borderId="12" xfId="0" applyFont="1" applyFill="1" applyBorder="1" applyAlignment="1">
      <alignment horizontal="left" vertical="top" wrapText="1" indent="3"/>
    </xf>
    <xf numFmtId="3" fontId="1" fillId="0" borderId="14" xfId="0" applyNumberFormat="1" applyFont="1" applyFill="1" applyBorder="1" applyAlignment="1">
      <alignment/>
    </xf>
    <xf numFmtId="0" fontId="1" fillId="0" borderId="11" xfId="0" applyFont="1" applyFill="1" applyBorder="1" applyAlignment="1">
      <alignment horizontal="center" vertical="top" wrapText="1"/>
    </xf>
    <xf numFmtId="3" fontId="6" fillId="0" borderId="0" xfId="0" applyNumberFormat="1" applyFont="1" applyFill="1" applyBorder="1" applyAlignment="1">
      <alignment/>
    </xf>
    <xf numFmtId="0" fontId="10" fillId="0" borderId="15" xfId="0" applyFont="1" applyFill="1" applyBorder="1" applyAlignment="1">
      <alignment horizontal="left" wrapText="1" indent="1"/>
    </xf>
    <xf numFmtId="3" fontId="1" fillId="0" borderId="14" xfId="0" applyNumberFormat="1" applyFont="1" applyFill="1" applyBorder="1" applyAlignment="1">
      <alignment horizontal="right"/>
    </xf>
    <xf numFmtId="0" fontId="1" fillId="0" borderId="14" xfId="0" applyFont="1" applyFill="1" applyBorder="1" applyAlignment="1">
      <alignment/>
    </xf>
    <xf numFmtId="0" fontId="6" fillId="0" borderId="12" xfId="0" applyFont="1" applyFill="1" applyBorder="1" applyAlignment="1">
      <alignment wrapText="1"/>
    </xf>
    <xf numFmtId="3" fontId="103" fillId="0" borderId="0" xfId="0" applyNumberFormat="1" applyFont="1" applyFill="1" applyBorder="1" applyAlignment="1">
      <alignment horizontal="right"/>
    </xf>
    <xf numFmtId="206" fontId="104" fillId="0" borderId="0" xfId="0" applyNumberFormat="1" applyFont="1" applyFill="1" applyBorder="1" applyAlignment="1">
      <alignment horizontal="right"/>
    </xf>
    <xf numFmtId="0" fontId="1" fillId="0" borderId="0" xfId="0" applyNumberFormat="1" applyFont="1" applyFill="1" applyBorder="1" applyAlignment="1">
      <alignment horizontal="right"/>
    </xf>
    <xf numFmtId="0" fontId="2" fillId="0" borderId="12" xfId="0" applyFont="1" applyFill="1" applyBorder="1" applyAlignment="1">
      <alignment horizontal="left" wrapText="1" indent="2"/>
    </xf>
    <xf numFmtId="0" fontId="6" fillId="0" borderId="0" xfId="0" applyFont="1" applyFill="1" applyAlignment="1" applyProtection="1">
      <alignment/>
      <protection/>
    </xf>
    <xf numFmtId="206" fontId="1" fillId="0" borderId="0" xfId="0" applyNumberFormat="1" applyFont="1" applyFill="1" applyAlignment="1" applyProtection="1">
      <alignment/>
      <protection/>
    </xf>
    <xf numFmtId="206" fontId="6" fillId="0" borderId="0" xfId="0" applyNumberFormat="1" applyFont="1" applyFill="1" applyAlignment="1" applyProtection="1">
      <alignment/>
      <protection/>
    </xf>
    <xf numFmtId="206" fontId="6" fillId="0" borderId="14" xfId="0" applyNumberFormat="1" applyFont="1" applyFill="1" applyBorder="1" applyAlignment="1" applyProtection="1">
      <alignment/>
      <protection/>
    </xf>
    <xf numFmtId="3" fontId="0" fillId="0" borderId="0" xfId="0" applyNumberFormat="1" applyAlignment="1">
      <alignment/>
    </xf>
    <xf numFmtId="206" fontId="3" fillId="0" borderId="14" xfId="0" applyNumberFormat="1" applyFont="1" applyFill="1" applyBorder="1" applyAlignment="1">
      <alignment/>
    </xf>
    <xf numFmtId="206" fontId="28" fillId="0" borderId="0" xfId="0" applyNumberFormat="1" applyFont="1" applyFill="1" applyBorder="1" applyAlignment="1">
      <alignment/>
    </xf>
    <xf numFmtId="206" fontId="28" fillId="0" borderId="14" xfId="0" applyNumberFormat="1" applyFont="1" applyFill="1" applyBorder="1" applyAlignment="1">
      <alignment/>
    </xf>
    <xf numFmtId="206" fontId="35" fillId="0" borderId="0" xfId="0" applyNumberFormat="1" applyFont="1" applyFill="1" applyBorder="1" applyAlignment="1">
      <alignment/>
    </xf>
    <xf numFmtId="207" fontId="35" fillId="0" borderId="0" xfId="0" applyNumberFormat="1" applyFont="1" applyFill="1" applyBorder="1" applyAlignment="1">
      <alignment horizontal="right" wrapText="1"/>
    </xf>
    <xf numFmtId="0" fontId="35" fillId="0" borderId="0" xfId="0" applyFont="1" applyFill="1" applyBorder="1" applyAlignment="1">
      <alignment/>
    </xf>
    <xf numFmtId="0" fontId="35" fillId="0" borderId="0" xfId="0" applyFont="1" applyAlignment="1">
      <alignment vertical="top"/>
    </xf>
    <xf numFmtId="1" fontId="1" fillId="0" borderId="0" xfId="0" applyNumberFormat="1" applyFont="1" applyAlignment="1">
      <alignment/>
    </xf>
    <xf numFmtId="1" fontId="1" fillId="0" borderId="14" xfId="0" applyNumberFormat="1" applyFont="1" applyBorder="1" applyAlignment="1">
      <alignment/>
    </xf>
    <xf numFmtId="0" fontId="0" fillId="0" borderId="0" xfId="0" applyFont="1" applyFill="1" applyBorder="1" applyAlignment="1">
      <alignment/>
    </xf>
    <xf numFmtId="3" fontId="6" fillId="0" borderId="0" xfId="0" applyNumberFormat="1" applyFont="1" applyFill="1" applyAlignment="1" applyProtection="1">
      <alignment horizontal="center"/>
      <protection/>
    </xf>
    <xf numFmtId="3" fontId="6" fillId="0" borderId="0" xfId="0" applyNumberFormat="1" applyFont="1" applyFill="1" applyAlignment="1" applyProtection="1">
      <alignment horizontal="right"/>
      <protection/>
    </xf>
    <xf numFmtId="3" fontId="6" fillId="0" borderId="0" xfId="0" applyNumberFormat="1" applyFont="1" applyFill="1" applyAlignment="1" applyProtection="1">
      <alignment/>
      <protection/>
    </xf>
    <xf numFmtId="3" fontId="3" fillId="0" borderId="0" xfId="0" applyNumberFormat="1" applyFont="1" applyFill="1" applyBorder="1" applyAlignment="1">
      <alignment/>
    </xf>
    <xf numFmtId="0" fontId="105" fillId="0" borderId="0" xfId="0" applyFont="1" applyAlignment="1">
      <alignment/>
    </xf>
    <xf numFmtId="0" fontId="0" fillId="0" borderId="0" xfId="0" applyAlignment="1">
      <alignment horizontal="right"/>
    </xf>
    <xf numFmtId="0" fontId="0" fillId="0" borderId="0" xfId="0" applyAlignment="1">
      <alignment horizontal="left" indent="3"/>
    </xf>
    <xf numFmtId="3" fontId="32" fillId="0" borderId="0" xfId="0" applyNumberFormat="1" applyFont="1" applyFill="1" applyBorder="1" applyAlignment="1" applyProtection="1">
      <alignment horizontal="right" wrapText="1" indent="1"/>
      <protection/>
    </xf>
    <xf numFmtId="3" fontId="33" fillId="0" borderId="0" xfId="0" applyNumberFormat="1" applyFont="1" applyFill="1" applyBorder="1" applyAlignment="1" applyProtection="1">
      <alignment horizontal="right" wrapText="1" indent="1"/>
      <protection/>
    </xf>
    <xf numFmtId="3" fontId="32" fillId="0" borderId="0" xfId="0" applyNumberFormat="1" applyFont="1" applyFill="1" applyBorder="1" applyAlignment="1">
      <alignment horizontal="right" indent="1"/>
    </xf>
    <xf numFmtId="3" fontId="6" fillId="0" borderId="0" xfId="0" applyNumberFormat="1" applyFont="1" applyFill="1" applyAlignment="1" applyProtection="1">
      <alignment horizontal="right" indent="1"/>
      <protection/>
    </xf>
    <xf numFmtId="3" fontId="6" fillId="0" borderId="0" xfId="0" applyNumberFormat="1" applyFont="1" applyFill="1" applyBorder="1" applyAlignment="1" applyProtection="1">
      <alignment horizontal="right" wrapText="1" indent="1"/>
      <protection/>
    </xf>
    <xf numFmtId="3" fontId="1" fillId="0" borderId="0" xfId="0" applyNumberFormat="1" applyFont="1" applyFill="1" applyBorder="1" applyAlignment="1" applyProtection="1">
      <alignment horizontal="right" wrapText="1" indent="1"/>
      <protection/>
    </xf>
    <xf numFmtId="0" fontId="1" fillId="0" borderId="0" xfId="0" applyFont="1" applyFill="1" applyBorder="1" applyAlignment="1" applyProtection="1">
      <alignment horizontal="right" wrapText="1" indent="1"/>
      <protection/>
    </xf>
    <xf numFmtId="0" fontId="6" fillId="0" borderId="0" xfId="0" applyFont="1" applyFill="1" applyBorder="1" applyAlignment="1" applyProtection="1">
      <alignment horizontal="right" wrapText="1" indent="1"/>
      <protection/>
    </xf>
    <xf numFmtId="0" fontId="1" fillId="0" borderId="12" xfId="0" applyFont="1" applyFill="1" applyBorder="1" applyAlignment="1">
      <alignment vertical="center" wrapText="1"/>
    </xf>
    <xf numFmtId="3" fontId="1" fillId="0" borderId="0" xfId="0" applyNumberFormat="1" applyFont="1" applyFill="1" applyBorder="1" applyAlignment="1">
      <alignment horizontal="right" vertical="center" wrapText="1"/>
    </xf>
    <xf numFmtId="0" fontId="0" fillId="0" borderId="0" xfId="0" applyAlignment="1">
      <alignment vertical="center"/>
    </xf>
    <xf numFmtId="207" fontId="35" fillId="0" borderId="0" xfId="0" applyNumberFormat="1" applyFont="1" applyFill="1" applyBorder="1" applyAlignment="1">
      <alignment/>
    </xf>
    <xf numFmtId="207" fontId="34" fillId="0" borderId="0" xfId="0" applyNumberFormat="1" applyFont="1" applyFill="1" applyBorder="1" applyAlignment="1">
      <alignment/>
    </xf>
    <xf numFmtId="0" fontId="0" fillId="0" borderId="0" xfId="0" applyBorder="1" applyAlignment="1">
      <alignment/>
    </xf>
    <xf numFmtId="0" fontId="0" fillId="0" borderId="0" xfId="0" applyAlignment="1">
      <alignment wrapText="1"/>
    </xf>
    <xf numFmtId="1" fontId="0" fillId="0" borderId="0" xfId="0" applyNumberFormat="1" applyAlignment="1">
      <alignment/>
    </xf>
    <xf numFmtId="0" fontId="36" fillId="0" borderId="0" xfId="0" applyFont="1" applyFill="1" applyAlignment="1">
      <alignment/>
    </xf>
    <xf numFmtId="0" fontId="0" fillId="0" borderId="0" xfId="0" applyFill="1" applyAlignment="1">
      <alignment/>
    </xf>
    <xf numFmtId="2" fontId="106" fillId="0" borderId="0" xfId="0" applyNumberFormat="1" applyFont="1" applyFill="1" applyAlignment="1">
      <alignment/>
    </xf>
    <xf numFmtId="0" fontId="1" fillId="0" borderId="0" xfId="0" applyFont="1" applyFill="1" applyBorder="1" applyAlignment="1">
      <alignment horizontal="right" vertical="top" wrapText="1"/>
    </xf>
    <xf numFmtId="0" fontId="3" fillId="0" borderId="14" xfId="0" applyFont="1" applyFill="1" applyBorder="1" applyAlignment="1">
      <alignment/>
    </xf>
    <xf numFmtId="0" fontId="3" fillId="0" borderId="0" xfId="0" applyFont="1" applyAlignment="1">
      <alignment/>
    </xf>
    <xf numFmtId="0" fontId="3" fillId="0" borderId="14" xfId="0" applyFont="1" applyBorder="1" applyAlignment="1">
      <alignment/>
    </xf>
    <xf numFmtId="3" fontId="32" fillId="0" borderId="0" xfId="0" applyNumberFormat="1" applyFont="1" applyFill="1" applyAlignment="1" applyProtection="1">
      <alignment horizontal="right" indent="1"/>
      <protection/>
    </xf>
    <xf numFmtId="3" fontId="33" fillId="0" borderId="0" xfId="0" applyNumberFormat="1" applyFont="1" applyFill="1" applyBorder="1" applyAlignment="1">
      <alignment horizontal="right" indent="1"/>
    </xf>
    <xf numFmtId="207" fontId="3" fillId="0" borderId="0" xfId="0" applyNumberFormat="1" applyFont="1" applyAlignment="1">
      <alignment/>
    </xf>
    <xf numFmtId="0" fontId="107" fillId="0" borderId="0" xfId="0" applyFont="1" applyFill="1" applyBorder="1" applyAlignment="1">
      <alignment/>
    </xf>
    <xf numFmtId="0" fontId="107" fillId="0" borderId="14" xfId="0" applyFont="1" applyFill="1" applyBorder="1" applyAlignment="1">
      <alignment/>
    </xf>
    <xf numFmtId="0" fontId="99" fillId="0" borderId="11" xfId="0" applyFont="1" applyBorder="1" applyAlignment="1">
      <alignment horizontal="center" vertical="center"/>
    </xf>
    <xf numFmtId="0" fontId="99" fillId="0" borderId="16" xfId="0" applyFont="1" applyBorder="1" applyAlignment="1">
      <alignment horizontal="center" vertical="center"/>
    </xf>
    <xf numFmtId="206" fontId="3" fillId="0" borderId="0" xfId="0" applyNumberFormat="1" applyFont="1" applyAlignment="1">
      <alignment/>
    </xf>
    <xf numFmtId="3" fontId="6" fillId="0" borderId="20" xfId="0" applyNumberFormat="1" applyFont="1" applyFill="1" applyBorder="1" applyAlignment="1">
      <alignment horizontal="right" indent="1"/>
    </xf>
    <xf numFmtId="3" fontId="6" fillId="0" borderId="21" xfId="0" applyNumberFormat="1" applyFont="1" applyFill="1" applyBorder="1" applyAlignment="1">
      <alignment horizontal="right" indent="1"/>
    </xf>
    <xf numFmtId="3" fontId="1" fillId="0" borderId="21" xfId="0" applyNumberFormat="1" applyFont="1" applyFill="1" applyBorder="1" applyAlignment="1">
      <alignment horizontal="right" indent="1"/>
    </xf>
    <xf numFmtId="207" fontId="23" fillId="0" borderId="0" xfId="0" applyNumberFormat="1" applyFont="1" applyFill="1" applyBorder="1" applyAlignment="1">
      <alignment horizontal="right" wrapText="1"/>
    </xf>
    <xf numFmtId="1" fontId="3" fillId="0" borderId="0" xfId="0" applyNumberFormat="1" applyFont="1" applyAlignment="1">
      <alignment/>
    </xf>
    <xf numFmtId="207" fontId="18" fillId="0" borderId="0" xfId="0" applyNumberFormat="1" applyFont="1" applyAlignment="1">
      <alignment/>
    </xf>
    <xf numFmtId="207" fontId="3" fillId="0" borderId="0" xfId="0" applyNumberFormat="1" applyFont="1" applyAlignment="1">
      <alignment/>
    </xf>
    <xf numFmtId="0" fontId="3" fillId="0" borderId="0" xfId="0" applyFont="1" applyAlignment="1">
      <alignment vertical="top"/>
    </xf>
    <xf numFmtId="0" fontId="105" fillId="0" borderId="0" xfId="0" applyFont="1" applyFill="1" applyBorder="1" applyAlignment="1">
      <alignment/>
    </xf>
    <xf numFmtId="0" fontId="18" fillId="0" borderId="0" xfId="0" applyFont="1" applyAlignment="1">
      <alignment/>
    </xf>
    <xf numFmtId="206" fontId="3" fillId="0" borderId="14" xfId="0" applyNumberFormat="1" applyFont="1" applyBorder="1" applyAlignment="1">
      <alignment/>
    </xf>
    <xf numFmtId="206" fontId="1" fillId="0" borderId="0" xfId="0" applyNumberFormat="1" applyFont="1" applyAlignment="1">
      <alignment/>
    </xf>
    <xf numFmtId="206" fontId="6" fillId="0" borderId="0" xfId="0" applyNumberFormat="1" applyFont="1" applyAlignment="1">
      <alignment/>
    </xf>
    <xf numFmtId="0" fontId="3" fillId="0" borderId="0" xfId="0" applyFont="1" applyFill="1" applyAlignment="1">
      <alignment/>
    </xf>
    <xf numFmtId="1" fontId="1" fillId="0" borderId="0" xfId="33" applyNumberFormat="1" applyFont="1" applyFill="1" applyProtection="1">
      <alignment/>
      <protection/>
    </xf>
    <xf numFmtId="207" fontId="0" fillId="0" borderId="0" xfId="0" applyNumberFormat="1" applyAlignment="1">
      <alignment/>
    </xf>
    <xf numFmtId="206" fontId="1" fillId="0" borderId="14" xfId="0" applyNumberFormat="1" applyFont="1" applyFill="1" applyBorder="1" applyAlignment="1">
      <alignment horizontal="right"/>
    </xf>
    <xf numFmtId="206" fontId="18" fillId="0" borderId="0" xfId="0" applyNumberFormat="1" applyFont="1" applyAlignment="1">
      <alignment/>
    </xf>
    <xf numFmtId="0" fontId="3" fillId="0" borderId="0" xfId="0" applyFont="1" applyFill="1" applyBorder="1" applyAlignment="1">
      <alignment horizontal="center" vertical="center"/>
    </xf>
    <xf numFmtId="206" fontId="3" fillId="0" borderId="0" xfId="0" applyNumberFormat="1" applyFont="1" applyFill="1" applyBorder="1" applyAlignment="1">
      <alignment/>
    </xf>
    <xf numFmtId="0" fontId="1" fillId="32" borderId="10" xfId="0" applyFont="1" applyFill="1" applyBorder="1" applyAlignment="1">
      <alignment horizontal="center" vertical="center" wrapText="1"/>
    </xf>
    <xf numFmtId="0" fontId="3" fillId="32" borderId="16" xfId="0" applyFont="1" applyFill="1" applyBorder="1" applyAlignment="1">
      <alignment horizontal="center" vertical="center"/>
    </xf>
    <xf numFmtId="0" fontId="1" fillId="0" borderId="0" xfId="0" applyFont="1" applyAlignment="1">
      <alignment/>
    </xf>
    <xf numFmtId="3" fontId="1" fillId="0" borderId="0" xfId="0" applyNumberFormat="1" applyFont="1" applyAlignment="1">
      <alignment vertical="top"/>
    </xf>
    <xf numFmtId="206" fontId="10" fillId="0" borderId="14" xfId="0" applyNumberFormat="1" applyFont="1" applyFill="1" applyBorder="1" applyAlignment="1">
      <alignment horizontal="center" vertical="top"/>
    </xf>
    <xf numFmtId="206" fontId="10" fillId="0" borderId="14" xfId="0" applyNumberFormat="1" applyFont="1" applyFill="1" applyBorder="1" applyAlignment="1">
      <alignment vertical="top"/>
    </xf>
    <xf numFmtId="206" fontId="3" fillId="0" borderId="14" xfId="0" applyNumberFormat="1" applyFont="1" applyBorder="1" applyAlignment="1">
      <alignment vertical="top"/>
    </xf>
    <xf numFmtId="1" fontId="1" fillId="0" borderId="14" xfId="0" applyNumberFormat="1" applyFont="1" applyFill="1" applyBorder="1" applyAlignment="1">
      <alignment horizontal="right" vertical="top" wrapText="1"/>
    </xf>
    <xf numFmtId="1" fontId="35" fillId="0" borderId="14" xfId="0" applyNumberFormat="1" applyFont="1" applyBorder="1" applyAlignment="1">
      <alignment vertical="top"/>
    </xf>
    <xf numFmtId="1" fontId="3" fillId="0" borderId="14" xfId="0" applyNumberFormat="1" applyFont="1" applyBorder="1" applyAlignment="1">
      <alignment vertical="top"/>
    </xf>
    <xf numFmtId="206" fontId="34" fillId="0" borderId="0" xfId="0" applyNumberFormat="1" applyFont="1" applyFill="1" applyBorder="1" applyAlignment="1">
      <alignment/>
    </xf>
    <xf numFmtId="0" fontId="0" fillId="0" borderId="0" xfId="0" applyFont="1" applyAlignment="1">
      <alignment/>
    </xf>
    <xf numFmtId="207" fontId="1" fillId="0" borderId="14" xfId="0" applyNumberFormat="1" applyFont="1" applyFill="1" applyBorder="1" applyAlignment="1">
      <alignment horizontal="right" wrapText="1"/>
    </xf>
    <xf numFmtId="206" fontId="35" fillId="0" borderId="14" xfId="0" applyNumberFormat="1" applyFont="1" applyFill="1" applyBorder="1" applyAlignment="1">
      <alignment horizontal="right" wrapText="1"/>
    </xf>
    <xf numFmtId="207" fontId="1" fillId="0" borderId="14" xfId="0" applyNumberFormat="1" applyFont="1" applyFill="1" applyBorder="1" applyAlignment="1">
      <alignment horizontal="right"/>
    </xf>
    <xf numFmtId="0" fontId="0" fillId="0" borderId="14" xfId="0" applyFont="1" applyBorder="1" applyAlignment="1">
      <alignment/>
    </xf>
    <xf numFmtId="3" fontId="3" fillId="0" borderId="0" xfId="0" applyNumberFormat="1" applyFont="1" applyAlignment="1">
      <alignment/>
    </xf>
    <xf numFmtId="3" fontId="18" fillId="0" borderId="0" xfId="0" applyNumberFormat="1" applyFont="1" applyAlignment="1">
      <alignment/>
    </xf>
    <xf numFmtId="3" fontId="18" fillId="0" borderId="0" xfId="0" applyNumberFormat="1" applyFont="1" applyFill="1" applyBorder="1" applyAlignment="1">
      <alignment horizontal="right" indent="1"/>
    </xf>
    <xf numFmtId="3" fontId="18" fillId="0" borderId="0" xfId="0" applyNumberFormat="1" applyFont="1" applyAlignment="1">
      <alignment horizontal="right" indent="1"/>
    </xf>
    <xf numFmtId="3" fontId="33" fillId="0" borderId="14" xfId="0" applyNumberFormat="1" applyFont="1" applyFill="1" applyBorder="1" applyAlignment="1">
      <alignment horizontal="left" indent="4"/>
    </xf>
    <xf numFmtId="3" fontId="8" fillId="0" borderId="0" xfId="0" applyNumberFormat="1" applyFont="1" applyAlignment="1">
      <alignment/>
    </xf>
    <xf numFmtId="0" fontId="8" fillId="0" borderId="0" xfId="0" applyFont="1" applyAlignment="1">
      <alignment/>
    </xf>
    <xf numFmtId="3" fontId="1" fillId="0" borderId="0" xfId="0" applyNumberFormat="1" applyFont="1" applyFill="1" applyAlignment="1" applyProtection="1">
      <alignment vertical="top"/>
      <protection/>
    </xf>
    <xf numFmtId="3" fontId="8" fillId="0" borderId="0" xfId="0" applyNumberFormat="1" applyFont="1" applyAlignment="1">
      <alignment vertical="top"/>
    </xf>
    <xf numFmtId="3" fontId="1" fillId="0" borderId="14" xfId="0" applyNumberFormat="1" applyFont="1" applyFill="1" applyBorder="1" applyAlignment="1">
      <alignment horizontal="right" indent="1"/>
    </xf>
    <xf numFmtId="0" fontId="3" fillId="0" borderId="12" xfId="0" applyFont="1" applyFill="1" applyBorder="1" applyAlignment="1">
      <alignment horizontal="left" vertical="top" wrapText="1" indent="1"/>
    </xf>
    <xf numFmtId="3" fontId="108" fillId="0" borderId="0" xfId="0" applyNumberFormat="1" applyFont="1" applyFill="1" applyAlignment="1">
      <alignment/>
    </xf>
    <xf numFmtId="3" fontId="98" fillId="0" borderId="0" xfId="0" applyNumberFormat="1" applyFont="1" applyFill="1" applyAlignment="1">
      <alignment/>
    </xf>
    <xf numFmtId="0" fontId="20" fillId="0" borderId="0" xfId="0" applyFont="1" applyFill="1" applyBorder="1" applyAlignment="1">
      <alignment/>
    </xf>
    <xf numFmtId="3" fontId="3" fillId="0" borderId="0" xfId="0" applyNumberFormat="1" applyFont="1" applyAlignment="1">
      <alignment vertical="center"/>
    </xf>
    <xf numFmtId="3" fontId="3" fillId="0" borderId="14" xfId="0" applyNumberFormat="1" applyFont="1" applyBorder="1" applyAlignment="1">
      <alignment/>
    </xf>
    <xf numFmtId="1" fontId="0" fillId="0" borderId="0" xfId="0" applyNumberFormat="1" applyFill="1" applyAlignment="1">
      <alignment/>
    </xf>
    <xf numFmtId="0" fontId="3" fillId="0" borderId="0" xfId="0" applyFont="1" applyFill="1" applyAlignment="1">
      <alignment vertical="top"/>
    </xf>
    <xf numFmtId="3" fontId="3" fillId="0" borderId="0" xfId="0" applyNumberFormat="1" applyFont="1" applyFill="1" applyAlignment="1">
      <alignment/>
    </xf>
    <xf numFmtId="0" fontId="1" fillId="0" borderId="0" xfId="0" applyFont="1" applyFill="1" applyAlignment="1">
      <alignment/>
    </xf>
    <xf numFmtId="207" fontId="0" fillId="0" borderId="0" xfId="0" applyNumberFormat="1" applyFont="1" applyFill="1" applyBorder="1" applyAlignment="1">
      <alignment/>
    </xf>
    <xf numFmtId="207" fontId="23" fillId="0" borderId="14" xfId="0" applyNumberFormat="1" applyFont="1" applyFill="1" applyBorder="1" applyAlignment="1">
      <alignment horizontal="right"/>
    </xf>
    <xf numFmtId="207" fontId="0" fillId="0" borderId="14" xfId="0" applyNumberFormat="1" applyFill="1" applyBorder="1" applyAlignment="1">
      <alignment/>
    </xf>
    <xf numFmtId="207" fontId="3" fillId="0" borderId="14" xfId="0" applyNumberFormat="1" applyFont="1" applyBorder="1" applyAlignment="1">
      <alignment/>
    </xf>
    <xf numFmtId="0" fontId="0" fillId="0" borderId="0" xfId="0" applyFill="1" applyAlignment="1">
      <alignment horizontal="right"/>
    </xf>
    <xf numFmtId="207" fontId="1" fillId="0" borderId="0" xfId="0" applyNumberFormat="1" applyFont="1" applyFill="1" applyBorder="1" applyAlignment="1">
      <alignment wrapText="1"/>
    </xf>
    <xf numFmtId="1" fontId="1" fillId="0" borderId="0" xfId="0" applyNumberFormat="1" applyFont="1" applyFill="1" applyAlignment="1">
      <alignment/>
    </xf>
    <xf numFmtId="0" fontId="105" fillId="0" borderId="0" xfId="0" applyFont="1" applyFill="1" applyBorder="1" applyAlignment="1">
      <alignment/>
    </xf>
    <xf numFmtId="0" fontId="0" fillId="32" borderId="0" xfId="0" applyFill="1" applyAlignment="1">
      <alignment/>
    </xf>
    <xf numFmtId="206" fontId="105" fillId="0" borderId="0" xfId="0" applyNumberFormat="1" applyFont="1" applyAlignment="1">
      <alignment/>
    </xf>
    <xf numFmtId="1" fontId="1" fillId="0" borderId="0" xfId="0" applyNumberFormat="1" applyFont="1" applyFill="1" applyBorder="1" applyAlignment="1">
      <alignment horizontal="right" indent="1"/>
    </xf>
    <xf numFmtId="1" fontId="6" fillId="0" borderId="0" xfId="0" applyNumberFormat="1" applyFont="1" applyFill="1" applyBorder="1" applyAlignment="1">
      <alignment horizontal="right" indent="1"/>
    </xf>
    <xf numFmtId="0" fontId="6" fillId="0" borderId="0" xfId="0" applyFont="1" applyFill="1" applyBorder="1" applyAlignment="1">
      <alignment horizontal="right" indent="1"/>
    </xf>
    <xf numFmtId="1" fontId="1" fillId="0" borderId="14" xfId="0" applyNumberFormat="1" applyFont="1" applyFill="1" applyBorder="1" applyAlignment="1">
      <alignment horizontal="right" indent="1"/>
    </xf>
    <xf numFmtId="3" fontId="108" fillId="0" borderId="0" xfId="33" applyNumberFormat="1" applyFont="1" applyFill="1" applyBorder="1" applyAlignment="1" applyProtection="1">
      <alignment horizontal="right" indent="1"/>
      <protection locked="0"/>
    </xf>
    <xf numFmtId="206" fontId="6" fillId="0" borderId="0" xfId="0" applyNumberFormat="1" applyFont="1" applyFill="1" applyBorder="1" applyAlignment="1">
      <alignment horizontal="right" indent="1"/>
    </xf>
    <xf numFmtId="1" fontId="98" fillId="0" borderId="0" xfId="33" applyNumberFormat="1" applyFont="1" applyFill="1" applyBorder="1" applyAlignment="1" applyProtection="1">
      <alignment horizontal="right" indent="1"/>
      <protection locked="0"/>
    </xf>
    <xf numFmtId="1" fontId="108" fillId="0" borderId="0" xfId="33" applyNumberFormat="1" applyFont="1" applyFill="1" applyBorder="1" applyAlignment="1" applyProtection="1">
      <alignment horizontal="right" indent="1"/>
      <protection locked="0"/>
    </xf>
    <xf numFmtId="1" fontId="109" fillId="0" borderId="0" xfId="0" applyNumberFormat="1" applyFont="1" applyFill="1" applyBorder="1" applyAlignment="1">
      <alignment horizontal="right" indent="1"/>
    </xf>
    <xf numFmtId="206" fontId="3" fillId="0" borderId="0" xfId="0" applyNumberFormat="1" applyFont="1" applyFill="1" applyAlignment="1">
      <alignment/>
    </xf>
    <xf numFmtId="2" fontId="1" fillId="0" borderId="0" xfId="0" applyNumberFormat="1" applyFont="1" applyFill="1" applyBorder="1" applyAlignment="1">
      <alignment horizontal="right"/>
    </xf>
    <xf numFmtId="2" fontId="3" fillId="0" borderId="0" xfId="0" applyNumberFormat="1" applyFont="1" applyFill="1" applyBorder="1" applyAlignment="1">
      <alignment/>
    </xf>
    <xf numFmtId="0" fontId="0" fillId="32" borderId="0" xfId="0" applyFill="1" applyAlignment="1">
      <alignment wrapText="1"/>
    </xf>
    <xf numFmtId="207" fontId="0" fillId="32" borderId="0" xfId="0" applyNumberFormat="1" applyFill="1" applyAlignment="1">
      <alignment/>
    </xf>
    <xf numFmtId="0" fontId="110" fillId="0" borderId="0" xfId="0" applyFont="1" applyAlignment="1">
      <alignment/>
    </xf>
    <xf numFmtId="3" fontId="98" fillId="0" borderId="0" xfId="0" applyNumberFormat="1" applyFont="1" applyFill="1" applyAlignment="1">
      <alignment vertical="top"/>
    </xf>
    <xf numFmtId="206" fontId="14" fillId="0" borderId="0" xfId="0" applyNumberFormat="1" applyFont="1" applyFill="1" applyBorder="1" applyAlignment="1">
      <alignment vertical="top"/>
    </xf>
    <xf numFmtId="206" fontId="3" fillId="0" borderId="0" xfId="0" applyNumberFormat="1" applyFont="1" applyFill="1" applyBorder="1" applyAlignment="1">
      <alignment vertical="top"/>
    </xf>
    <xf numFmtId="206" fontId="35" fillId="0" borderId="0" xfId="0" applyNumberFormat="1" applyFont="1" applyFill="1" applyBorder="1" applyAlignment="1">
      <alignment vertical="top"/>
    </xf>
    <xf numFmtId="3" fontId="3" fillId="0" borderId="14" xfId="0" applyNumberFormat="1" applyFont="1" applyFill="1" applyBorder="1" applyAlignment="1">
      <alignment/>
    </xf>
    <xf numFmtId="207" fontId="3" fillId="0" borderId="0" xfId="0" applyNumberFormat="1" applyFont="1" applyFill="1" applyAlignment="1">
      <alignment/>
    </xf>
    <xf numFmtId="206" fontId="0" fillId="0" borderId="0" xfId="0" applyNumberFormat="1" applyFont="1" applyFill="1" applyAlignment="1">
      <alignment/>
    </xf>
    <xf numFmtId="0" fontId="6" fillId="0" borderId="0" xfId="0" applyFont="1" applyFill="1" applyBorder="1" applyAlignment="1">
      <alignment horizontal="right" vertical="center" wrapText="1"/>
    </xf>
    <xf numFmtId="206" fontId="3" fillId="0" borderId="0" xfId="0" applyNumberFormat="1" applyFont="1" applyFill="1" applyBorder="1" applyAlignment="1">
      <alignment horizontal="center"/>
    </xf>
    <xf numFmtId="0" fontId="1" fillId="0" borderId="0" xfId="0" applyFont="1" applyFill="1" applyBorder="1" applyAlignment="1">
      <alignment horizontal="right" vertical="center" wrapText="1"/>
    </xf>
    <xf numFmtId="0" fontId="1" fillId="0" borderId="0" xfId="0" applyFont="1" applyFill="1" applyBorder="1" applyAlignment="1">
      <alignment horizontal="right" vertical="center"/>
    </xf>
    <xf numFmtId="3" fontId="6" fillId="0" borderId="0" xfId="0" applyNumberFormat="1" applyFont="1" applyFill="1" applyAlignment="1">
      <alignment horizontal="right" vertical="center"/>
    </xf>
    <xf numFmtId="206" fontId="0" fillId="0" borderId="0" xfId="0" applyNumberFormat="1" applyFill="1" applyAlignment="1">
      <alignment/>
    </xf>
    <xf numFmtId="207" fontId="111" fillId="0" borderId="0" xfId="0" applyNumberFormat="1" applyFont="1" applyFill="1" applyBorder="1" applyAlignment="1">
      <alignment horizontal="right" wrapText="1"/>
    </xf>
    <xf numFmtId="3" fontId="3" fillId="0" borderId="0" xfId="0" applyNumberFormat="1" applyFont="1" applyAlignment="1">
      <alignment horizontal="right" indent="1"/>
    </xf>
    <xf numFmtId="3" fontId="39" fillId="0" borderId="0" xfId="0" applyNumberFormat="1" applyFont="1" applyFill="1" applyAlignment="1">
      <alignment/>
    </xf>
    <xf numFmtId="206" fontId="39" fillId="0" borderId="0" xfId="0" applyNumberFormat="1" applyFont="1" applyFill="1" applyAlignment="1">
      <alignment/>
    </xf>
    <xf numFmtId="0" fontId="112" fillId="0" borderId="0" xfId="0" applyFont="1" applyBorder="1" applyAlignment="1">
      <alignment vertical="top" wrapText="1"/>
    </xf>
    <xf numFmtId="0" fontId="112" fillId="0" borderId="0" xfId="0" applyFont="1" applyAlignment="1">
      <alignment vertical="center" wrapText="1"/>
    </xf>
    <xf numFmtId="0" fontId="6" fillId="0" borderId="0" xfId="0" applyFont="1" applyFill="1" applyBorder="1" applyAlignment="1">
      <alignment vertical="top" wrapText="1"/>
    </xf>
    <xf numFmtId="3" fontId="1" fillId="0" borderId="0" xfId="0" applyNumberFormat="1" applyFont="1" applyAlignment="1">
      <alignment horizontal="right" indent="1"/>
    </xf>
    <xf numFmtId="1" fontId="1" fillId="0" borderId="0" xfId="0" applyNumberFormat="1" applyFont="1" applyBorder="1" applyAlignment="1">
      <alignment horizontal="right" indent="1"/>
    </xf>
    <xf numFmtId="3" fontId="6" fillId="0" borderId="0" xfId="0" applyNumberFormat="1" applyFont="1" applyBorder="1" applyAlignment="1">
      <alignment horizontal="right" indent="1"/>
    </xf>
    <xf numFmtId="1" fontId="6" fillId="0" borderId="0" xfId="0" applyNumberFormat="1" applyFont="1" applyBorder="1" applyAlignment="1">
      <alignment horizontal="right" indent="1"/>
    </xf>
    <xf numFmtId="3" fontId="0" fillId="0" borderId="22" xfId="0" applyNumberFormat="1" applyFont="1" applyFill="1" applyBorder="1" applyAlignment="1">
      <alignment horizontal="right" indent="1"/>
    </xf>
    <xf numFmtId="3" fontId="0" fillId="0" borderId="14" xfId="0" applyNumberFormat="1" applyFont="1" applyFill="1" applyBorder="1" applyAlignment="1">
      <alignment horizontal="right" indent="1"/>
    </xf>
    <xf numFmtId="3" fontId="3" fillId="0" borderId="0" xfId="0" applyNumberFormat="1" applyFont="1" applyFill="1" applyBorder="1" applyAlignment="1">
      <alignment horizontal="right"/>
    </xf>
    <xf numFmtId="0" fontId="0" fillId="0" borderId="0" xfId="0" applyFont="1" applyFill="1" applyAlignment="1">
      <alignment/>
    </xf>
    <xf numFmtId="3" fontId="6" fillId="0" borderId="0" xfId="0" applyNumberFormat="1" applyFont="1" applyFill="1" applyBorder="1" applyAlignment="1">
      <alignment horizontal="right" vertical="top"/>
    </xf>
    <xf numFmtId="3" fontId="6" fillId="0" borderId="0" xfId="0" applyNumberFormat="1" applyFont="1" applyFill="1" applyAlignment="1" applyProtection="1">
      <alignment vertical="top"/>
      <protection/>
    </xf>
    <xf numFmtId="3" fontId="18" fillId="0" borderId="0" xfId="0" applyNumberFormat="1" applyFont="1" applyAlignment="1">
      <alignment vertical="top"/>
    </xf>
    <xf numFmtId="206" fontId="6" fillId="0" borderId="0" xfId="0" applyNumberFormat="1" applyFont="1" applyFill="1" applyBorder="1" applyAlignment="1">
      <alignment horizontal="right" vertical="top" wrapText="1"/>
    </xf>
    <xf numFmtId="206" fontId="13" fillId="0" borderId="0" xfId="0" applyNumberFormat="1" applyFont="1" applyFill="1" applyBorder="1" applyAlignment="1">
      <alignment vertical="top"/>
    </xf>
    <xf numFmtId="206" fontId="6" fillId="0" borderId="0" xfId="0" applyNumberFormat="1" applyFont="1" applyFill="1" applyAlignment="1" applyProtection="1">
      <alignment vertical="top"/>
      <protection/>
    </xf>
    <xf numFmtId="206" fontId="18" fillId="0" borderId="0" xfId="0" applyNumberFormat="1" applyFont="1" applyAlignment="1">
      <alignment vertical="top"/>
    </xf>
    <xf numFmtId="0" fontId="4" fillId="0" borderId="14" xfId="0" applyFont="1" applyFill="1" applyBorder="1" applyAlignment="1">
      <alignment horizontal="left" vertical="top" wrapText="1"/>
    </xf>
    <xf numFmtId="0" fontId="0" fillId="0" borderId="0" xfId="0" applyFill="1" applyAlignment="1">
      <alignment horizontal="center" vertical="top" wrapText="1"/>
    </xf>
    <xf numFmtId="0" fontId="3" fillId="0" borderId="0" xfId="0" applyFont="1" applyAlignment="1">
      <alignment horizontal="left" vertical="center" wrapText="1"/>
    </xf>
    <xf numFmtId="0" fontId="2" fillId="0" borderId="0" xfId="0" applyFont="1" applyBorder="1" applyAlignment="1">
      <alignment horizontal="left" vertical="top" wrapText="1"/>
    </xf>
    <xf numFmtId="0" fontId="2" fillId="0" borderId="0" xfId="0" applyFont="1" applyAlignment="1">
      <alignment horizontal="left" vertical="center" wrapText="1"/>
    </xf>
    <xf numFmtId="0" fontId="6" fillId="0" borderId="0" xfId="0" applyFont="1" applyFill="1" applyBorder="1" applyAlignment="1">
      <alignment horizontal="center" vertical="top" wrapText="1"/>
    </xf>
    <xf numFmtId="0" fontId="6" fillId="0" borderId="23" xfId="0" applyFont="1" applyFill="1" applyBorder="1" applyAlignment="1">
      <alignment horizontal="center" vertical="top" wrapText="1"/>
    </xf>
    <xf numFmtId="0" fontId="4" fillId="0" borderId="0" xfId="0" applyFont="1" applyFill="1" applyBorder="1" applyAlignment="1">
      <alignment horizontal="left" vertical="top" wrapText="1"/>
    </xf>
    <xf numFmtId="0" fontId="16" fillId="0" borderId="0" xfId="0" applyFont="1" applyFill="1" applyBorder="1" applyAlignment="1">
      <alignment vertical="top" wrapText="1"/>
    </xf>
    <xf numFmtId="0" fontId="16" fillId="0" borderId="0" xfId="0" applyFont="1" applyFill="1" applyBorder="1" applyAlignment="1">
      <alignment vertical="top"/>
    </xf>
    <xf numFmtId="0" fontId="1" fillId="0" borderId="13"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10" fillId="0" borderId="0" xfId="0" applyFont="1" applyAlignment="1">
      <alignment horizontal="left" vertical="center" wrapText="1"/>
    </xf>
    <xf numFmtId="0" fontId="110" fillId="0" borderId="0" xfId="0" applyFont="1" applyAlignment="1">
      <alignment horizontal="left" vertical="center" wrapText="1"/>
    </xf>
    <xf numFmtId="0" fontId="112" fillId="0" borderId="0" xfId="0" applyFont="1" applyBorder="1" applyAlignment="1">
      <alignment horizontal="left" vertical="top" wrapText="1"/>
    </xf>
    <xf numFmtId="0" fontId="112" fillId="0" borderId="0" xfId="0" applyFont="1" applyAlignment="1">
      <alignment horizontal="left" vertical="center" wrapText="1"/>
    </xf>
    <xf numFmtId="0" fontId="16" fillId="0" borderId="14" xfId="0" applyFont="1" applyFill="1" applyBorder="1" applyAlignment="1">
      <alignment horizontal="left" vertical="top" wrapText="1"/>
    </xf>
    <xf numFmtId="0" fontId="44" fillId="0" borderId="0" xfId="0" applyFont="1" applyAlignment="1">
      <alignment horizontal="left" vertical="center" wrapText="1"/>
    </xf>
    <xf numFmtId="0" fontId="20" fillId="0" borderId="0" xfId="0" applyFont="1" applyFill="1" applyBorder="1" applyAlignment="1">
      <alignment horizontal="left"/>
    </xf>
    <xf numFmtId="0" fontId="20" fillId="0" borderId="23" xfId="0" applyFont="1" applyFill="1" applyBorder="1" applyAlignment="1">
      <alignment horizontal="left"/>
    </xf>
    <xf numFmtId="0" fontId="4" fillId="0" borderId="0" xfId="0" applyFont="1" applyFill="1" applyBorder="1" applyAlignment="1">
      <alignment horizontal="left" vertical="top"/>
    </xf>
    <xf numFmtId="0" fontId="6" fillId="0" borderId="0" xfId="0" applyFont="1" applyFill="1" applyBorder="1" applyAlignment="1">
      <alignment horizontal="center" vertical="center"/>
    </xf>
    <xf numFmtId="0" fontId="6" fillId="0" borderId="23" xfId="0" applyFont="1" applyFill="1" applyBorder="1" applyAlignment="1">
      <alignment horizontal="center" vertical="center" wrapText="1"/>
    </xf>
    <xf numFmtId="0" fontId="6" fillId="0" borderId="0" xfId="0" applyFont="1" applyFill="1" applyBorder="1" applyAlignment="1">
      <alignment horizontal="center"/>
    </xf>
    <xf numFmtId="0" fontId="1" fillId="0" borderId="23" xfId="0" applyFont="1" applyFill="1" applyBorder="1" applyAlignment="1">
      <alignment horizontal="left"/>
    </xf>
    <xf numFmtId="0" fontId="16" fillId="0" borderId="0" xfId="0" applyFont="1" applyFill="1" applyBorder="1" applyAlignment="1">
      <alignment horizontal="left" vertical="top" wrapText="1"/>
    </xf>
    <xf numFmtId="0" fontId="1" fillId="0" borderId="23" xfId="0" applyFont="1" applyFill="1" applyBorder="1" applyAlignment="1">
      <alignment horizontal="center" vertical="center" wrapText="1"/>
    </xf>
    <xf numFmtId="0" fontId="1" fillId="0" borderId="23" xfId="0" applyFont="1" applyFill="1" applyBorder="1" applyAlignment="1">
      <alignment horizontal="center" vertical="top" wrapText="1"/>
    </xf>
    <xf numFmtId="0" fontId="1" fillId="0" borderId="14" xfId="0" applyFont="1" applyFill="1" applyBorder="1" applyAlignment="1">
      <alignment horizontal="center" vertical="top" wrapText="1"/>
    </xf>
    <xf numFmtId="0" fontId="1" fillId="0" borderId="10"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24" fillId="0" borderId="0" xfId="0" applyFont="1" applyFill="1" applyBorder="1" applyAlignment="1">
      <alignment horizontal="left" vertical="top" wrapText="1"/>
    </xf>
    <xf numFmtId="0" fontId="6" fillId="0" borderId="0" xfId="0" applyFont="1" applyFill="1" applyBorder="1" applyAlignment="1">
      <alignment horizontal="center" vertical="center" wrapText="1"/>
    </xf>
    <xf numFmtId="0" fontId="27" fillId="0" borderId="0" xfId="0" applyFont="1" applyFill="1" applyBorder="1" applyAlignment="1">
      <alignment horizontal="left" wrapText="1"/>
    </xf>
    <xf numFmtId="0" fontId="16" fillId="0" borderId="0" xfId="0" applyFont="1" applyAlignment="1">
      <alignment horizontal="left" vertical="top" wrapText="1"/>
    </xf>
    <xf numFmtId="0" fontId="16" fillId="0" borderId="0" xfId="0" applyFont="1" applyFill="1" applyAlignment="1">
      <alignment vertical="top" wrapText="1"/>
    </xf>
    <xf numFmtId="0" fontId="16" fillId="0" borderId="0" xfId="0" applyFont="1" applyFill="1" applyAlignment="1">
      <alignment vertical="top"/>
    </xf>
    <xf numFmtId="0" fontId="18" fillId="0" borderId="0" xfId="0" applyFont="1" applyFill="1" applyAlignment="1">
      <alignment horizontal="center"/>
    </xf>
    <xf numFmtId="0" fontId="3" fillId="0" borderId="0" xfId="0" applyFont="1" applyAlignment="1">
      <alignment/>
    </xf>
    <xf numFmtId="0" fontId="2" fillId="0" borderId="14" xfId="0" applyFont="1" applyFill="1" applyBorder="1" applyAlignment="1">
      <alignment horizontal="right" vertical="top"/>
    </xf>
    <xf numFmtId="0" fontId="1" fillId="0" borderId="14" xfId="0" applyFont="1" applyFill="1" applyBorder="1" applyAlignment="1">
      <alignment horizontal="right"/>
    </xf>
    <xf numFmtId="0" fontId="1" fillId="0" borderId="0" xfId="0" applyFont="1" applyFill="1" applyBorder="1" applyAlignment="1">
      <alignment horizontal="center" vertical="top" wrapText="1"/>
    </xf>
    <xf numFmtId="0" fontId="1" fillId="0" borderId="16"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17" xfId="0" applyFont="1" applyFill="1" applyBorder="1" applyAlignment="1">
      <alignment horizontal="center" vertical="top" wrapText="1"/>
    </xf>
    <xf numFmtId="0" fontId="31" fillId="0" borderId="0" xfId="0" applyFont="1" applyFill="1" applyBorder="1" applyAlignment="1">
      <alignment vertical="top"/>
    </xf>
    <xf numFmtId="0" fontId="1" fillId="0" borderId="16" xfId="0" applyFont="1" applyBorder="1" applyAlignment="1">
      <alignment horizontal="center" vertical="center" wrapText="1"/>
    </xf>
    <xf numFmtId="0" fontId="1" fillId="0" borderId="10" xfId="0" applyFont="1" applyBorder="1" applyAlignment="1">
      <alignment horizontal="center" vertical="center" wrapText="1"/>
    </xf>
    <xf numFmtId="0" fontId="16" fillId="0" borderId="14" xfId="0" applyFont="1" applyBorder="1" applyAlignment="1">
      <alignment horizontal="left"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56"/>
          <c:w val="0.97275"/>
          <c:h val="0.88025"/>
        </c:manualLayout>
      </c:layout>
      <c:barChart>
        <c:barDir val="col"/>
        <c:grouping val="clustered"/>
        <c:varyColors val="0"/>
        <c:ser>
          <c:idx val="0"/>
          <c:order val="0"/>
          <c:tx>
            <c:strRef>
              <c:f>'8.3~'!$A$22</c:f>
              <c:strCache>
                <c:ptCount val="1"/>
                <c:pt idx="0">
                  <c:v>Total / Всего / Total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numRef>
              <c:f>'8.3~'!$B$21:$G$21</c:f>
              <c:numCache/>
            </c:numRef>
          </c:cat>
          <c:val>
            <c:numRef>
              <c:f>'8.3~'!$B$22:$G$22</c:f>
              <c:numCache/>
            </c:numRef>
          </c:val>
        </c:ser>
        <c:ser>
          <c:idx val="1"/>
          <c:order val="1"/>
          <c:tx>
            <c:strRef>
              <c:f>'8.3~'!$A$23</c:f>
              <c:strCache>
                <c:ptCount val="1"/>
                <c:pt idx="0">
                  <c:v>Medici de familie / Семейные врачи /  Family physicians</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numRef>
              <c:f>'8.3~'!$B$21:$G$21</c:f>
              <c:numCache/>
            </c:numRef>
          </c:cat>
          <c:val>
            <c:numRef>
              <c:f>'8.3~'!$B$23:$G$23</c:f>
              <c:numCache/>
            </c:numRef>
          </c:val>
        </c:ser>
        <c:gapWidth val="55"/>
        <c:axId val="9750989"/>
        <c:axId val="20650038"/>
      </c:barChart>
      <c:catAx>
        <c:axId val="9750989"/>
        <c:scaling>
          <c:orientation val="minMax"/>
        </c:scaling>
        <c:axPos val="b"/>
        <c:delete val="0"/>
        <c:numFmt formatCode="General" sourceLinked="1"/>
        <c:majorTickMark val="out"/>
        <c:minorTickMark val="none"/>
        <c:tickLblPos val="nextTo"/>
        <c:spPr>
          <a:ln w="3175">
            <a:solidFill>
              <a:srgbClr val="808080"/>
            </a:solidFill>
          </a:ln>
        </c:spPr>
        <c:crossAx val="20650038"/>
        <c:crosses val="autoZero"/>
        <c:auto val="1"/>
        <c:lblOffset val="100"/>
        <c:tickLblSkip val="1"/>
        <c:noMultiLvlLbl val="0"/>
      </c:catAx>
      <c:valAx>
        <c:axId val="20650038"/>
        <c:scaling>
          <c:orientation val="minMax"/>
        </c:scaling>
        <c:axPos val="l"/>
        <c:delete val="0"/>
        <c:numFmt formatCode="General" sourceLinked="1"/>
        <c:majorTickMark val="out"/>
        <c:minorTickMark val="none"/>
        <c:tickLblPos val="nextTo"/>
        <c:spPr>
          <a:ln w="3175">
            <a:solidFill>
              <a:srgbClr val="808080"/>
            </a:solidFill>
          </a:ln>
        </c:spPr>
        <c:crossAx val="9750989"/>
        <c:crossesAt val="1"/>
        <c:crossBetween val="between"/>
        <c:dispUnits/>
      </c:valAx>
      <c:spPr>
        <a:solidFill>
          <a:srgbClr val="FFFFFF"/>
        </a:solidFill>
        <a:ln w="3175">
          <a:noFill/>
        </a:ln>
      </c:spPr>
    </c:plotArea>
    <c:legend>
      <c:legendPos val="r"/>
      <c:layout>
        <c:manualLayout>
          <c:xMode val="edge"/>
          <c:yMode val="edge"/>
          <c:x val="0.0065"/>
          <c:y val="0.94025"/>
          <c:w val="0.98025"/>
          <c:h val="0.049"/>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r">
              <a:defRPr/>
            </a:pPr>
            <a:r>
              <a:rPr lang="en-US" cap="none" sz="800" b="0" i="0" u="none" baseline="0">
                <a:solidFill>
                  <a:srgbClr val="000000"/>
                </a:solidFill>
              </a:rPr>
              <a:t>cazuri la 1000 locuitori / </a:t>
            </a:r>
            <a:r>
              <a:rPr lang="en-US" cap="none" sz="800" b="0" i="0" u="none" baseline="0">
                <a:solidFill>
                  <a:srgbClr val="000000"/>
                </a:solidFill>
              </a:rPr>
              <a:t>случаи</a:t>
            </a:r>
            <a:r>
              <a:rPr lang="en-US" cap="none" sz="800" b="0" i="0" u="none" baseline="0">
                <a:solidFill>
                  <a:srgbClr val="000000"/>
                </a:solidFill>
              </a:rPr>
              <a:t> </a:t>
            </a:r>
            <a:r>
              <a:rPr lang="en-US" cap="none" sz="800" b="0" i="0" u="none" baseline="0">
                <a:solidFill>
                  <a:srgbClr val="000000"/>
                </a:solidFill>
              </a:rPr>
              <a:t>на 1000 жителей</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 cases</a:t>
            </a:r>
            <a:r>
              <a:rPr lang="en-US" cap="none" sz="800" b="0" i="0" u="none" baseline="0">
                <a:solidFill>
                  <a:srgbClr val="000000"/>
                </a:solidFill>
              </a:rPr>
              <a:t> </a:t>
            </a:r>
            <a:r>
              <a:rPr lang="en-US" cap="none" sz="800" b="0" i="0" u="none" baseline="0">
                <a:solidFill>
                  <a:srgbClr val="000000"/>
                </a:solidFill>
              </a:rPr>
              <a:t>per 1000 inhabitants</a:t>
            </a:r>
          </a:p>
        </c:rich>
      </c:tx>
      <c:layout>
        <c:manualLayout>
          <c:xMode val="factor"/>
          <c:yMode val="factor"/>
          <c:x val="-0.08825"/>
          <c:y val="0.00525"/>
        </c:manualLayout>
      </c:layout>
      <c:spPr>
        <a:noFill/>
        <a:ln>
          <a:noFill/>
        </a:ln>
      </c:spPr>
    </c:title>
    <c:plotArea>
      <c:layout>
        <c:manualLayout>
          <c:xMode val="edge"/>
          <c:yMode val="edge"/>
          <c:x val="0.02"/>
          <c:y val="0.12775"/>
          <c:w val="0.957"/>
          <c:h val="0.8705"/>
        </c:manualLayout>
      </c:layout>
      <c:barChart>
        <c:barDir val="col"/>
        <c:grouping val="clustered"/>
        <c:varyColors val="0"/>
        <c:ser>
          <c:idx val="0"/>
          <c:order val="0"/>
          <c:tx>
            <c:strRef>
              <c:f>'8.10~'!$A$3</c:f>
              <c:strCache>
                <c:ptCount val="1"/>
                <c:pt idx="0">
                  <c:v>La 1000 locuitori - total 
На 1000 жителей - всего 
Per 1000 inhabitants - total</c:v>
                </c:pt>
              </c:strCache>
            </c:strRef>
          </c:tx>
          <c:spPr>
            <a:solidFill>
              <a:srgbClr val="3760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'8.10~'!$B$2:$G$2</c:f>
              <c:numCache/>
            </c:numRef>
          </c:cat>
          <c:val>
            <c:numRef>
              <c:f>'8.10~'!$B$3:$G$3</c:f>
              <c:numCache/>
            </c:numRef>
          </c:val>
        </c:ser>
        <c:gapWidth val="80"/>
        <c:axId val="51632615"/>
        <c:axId val="62040352"/>
      </c:barChart>
      <c:catAx>
        <c:axId val="51632615"/>
        <c:scaling>
          <c:orientation val="minMax"/>
        </c:scaling>
        <c:axPos val="b"/>
        <c:delete val="0"/>
        <c:numFmt formatCode="General" sourceLinked="1"/>
        <c:majorTickMark val="out"/>
        <c:minorTickMark val="none"/>
        <c:tickLblPos val="nextTo"/>
        <c:spPr>
          <a:ln w="3175">
            <a:solidFill>
              <a:srgbClr val="000000"/>
            </a:solidFill>
          </a:ln>
        </c:spPr>
        <c:crossAx val="62040352"/>
        <c:crosses val="autoZero"/>
        <c:auto val="1"/>
        <c:lblOffset val="100"/>
        <c:tickLblSkip val="1"/>
        <c:noMultiLvlLbl val="0"/>
      </c:catAx>
      <c:valAx>
        <c:axId val="62040352"/>
        <c:scaling>
          <c:orientation val="minMax"/>
          <c:max val="350"/>
          <c:min val="0"/>
        </c:scaling>
        <c:axPos val="l"/>
        <c:delete val="0"/>
        <c:numFmt formatCode="General" sourceLinked="1"/>
        <c:majorTickMark val="out"/>
        <c:minorTickMark val="none"/>
        <c:tickLblPos val="nextTo"/>
        <c:spPr>
          <a:ln w="3175">
            <a:solidFill>
              <a:srgbClr val="000000"/>
            </a:solidFill>
          </a:ln>
        </c:spPr>
        <c:crossAx val="51632615"/>
        <c:crossesAt val="1"/>
        <c:crossBetween val="between"/>
        <c:dispUnits/>
        <c:majorUnit val="5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800" b="0" i="0" u="none" baseline="0">
                <a:solidFill>
                  <a:srgbClr val="000000"/>
                </a:solidFill>
              </a:rPr>
              <a:t>mii cazuri</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тыс</a:t>
            </a:r>
            <a:r>
              <a:rPr lang="en-US" cap="none" sz="800" b="0" i="0" u="none" baseline="0">
                <a:solidFill>
                  <a:srgbClr val="000000"/>
                </a:solidFill>
              </a:rPr>
              <a:t>. </a:t>
            </a:r>
            <a:r>
              <a:rPr lang="en-US" cap="none" sz="800" b="0" i="0" u="none" baseline="0">
                <a:solidFill>
                  <a:srgbClr val="000000"/>
                </a:solidFill>
              </a:rPr>
              <a:t>случа</a:t>
            </a:r>
            <a:r>
              <a:rPr lang="en-US" cap="none" sz="800" b="0" i="0" u="none" baseline="0">
                <a:solidFill>
                  <a:srgbClr val="000000"/>
                </a:solidFill>
              </a:rPr>
              <a:t>e</a:t>
            </a:r>
            <a:r>
              <a:rPr lang="en-US" cap="none" sz="800" b="0" i="0" u="none" baseline="0">
                <a:solidFill>
                  <a:srgbClr val="000000"/>
                </a:solidFill>
              </a:rPr>
              <a:t>в </a:t>
            </a:r>
            <a:r>
              <a:rPr lang="en-US" cap="none" sz="800" b="0" i="0" u="none" baseline="0">
                <a:solidFill>
                  <a:srgbClr val="000000"/>
                </a:solidFill>
              </a:rPr>
              <a:t>/</a:t>
            </a:r>
            <a:r>
              <a:rPr lang="en-US" cap="none" sz="800" b="0" i="0" u="none" baseline="0">
                <a:solidFill>
                  <a:srgbClr val="000000"/>
                </a:solidFill>
              </a:rPr>
              <a:t> </a:t>
            </a:r>
            <a:r>
              <a:rPr lang="en-US" cap="none" sz="800" b="0" i="0" u="none" baseline="0">
                <a:solidFill>
                  <a:srgbClr val="000000"/>
                </a:solidFill>
              </a:rPr>
              <a:t>thous. cases</a:t>
            </a:r>
          </a:p>
        </c:rich>
      </c:tx>
      <c:layout>
        <c:manualLayout>
          <c:xMode val="factor"/>
          <c:yMode val="factor"/>
          <c:x val="-0.298"/>
          <c:y val="-0.01625"/>
        </c:manualLayout>
      </c:layout>
      <c:spPr>
        <a:noFill/>
        <a:ln>
          <a:noFill/>
        </a:ln>
      </c:spPr>
    </c:title>
    <c:plotArea>
      <c:layout>
        <c:manualLayout>
          <c:xMode val="edge"/>
          <c:yMode val="edge"/>
          <c:x val="-0.00175"/>
          <c:y val="0.12725"/>
          <c:w val="0.999"/>
          <c:h val="0.68325"/>
        </c:manualLayout>
      </c:layout>
      <c:barChart>
        <c:barDir val="col"/>
        <c:grouping val="clustered"/>
        <c:varyColors val="0"/>
        <c:ser>
          <c:idx val="0"/>
          <c:order val="0"/>
          <c:tx>
            <c:strRef>
              <c:f>'8.14~'!$A$3</c:f>
              <c:strCache>
                <c:ptCount val="1"/>
                <c:pt idx="0">
                  <c:v>Numărul întreruperilor de sarcină
Число прерываний беременности
Number of abortions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ctr"/>
            <c:showLegendKey val="0"/>
            <c:showVal val="1"/>
            <c:showBubbleSize val="0"/>
            <c:showCatName val="0"/>
            <c:showSerName val="0"/>
            <c:showPercent val="0"/>
          </c:dLbls>
          <c:cat>
            <c:numRef>
              <c:f>'8.14~'!$B$2:$G$2</c:f>
              <c:numCache/>
            </c:numRef>
          </c:cat>
          <c:val>
            <c:numRef>
              <c:f>'8.14~'!$B$3:$G$3</c:f>
              <c:numCache/>
            </c:numRef>
          </c:val>
        </c:ser>
        <c:gapWidth val="100"/>
        <c:axId val="21492257"/>
        <c:axId val="59212586"/>
      </c:barChart>
      <c:lineChart>
        <c:grouping val="standard"/>
        <c:varyColors val="0"/>
        <c:ser>
          <c:idx val="1"/>
          <c:order val="1"/>
          <c:tx>
            <c:strRef>
              <c:f>'8.14~'!$A$4</c:f>
              <c:strCache>
                <c:ptCount val="1"/>
                <c:pt idx="0">
                  <c:v>La 1000 femei în vârstă de 15-49 ani
На 1000 женщин в возрасте 15-49 лет 
Per 1000 women  aged 15-49 years </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noFill/>
              </a:ln>
            </c:spPr>
          </c:marker>
          <c:dLbls>
            <c:numFmt formatCode="General" sourceLinked="1"/>
            <c:dLblPos val="t"/>
            <c:showLegendKey val="0"/>
            <c:showVal val="1"/>
            <c:showBubbleSize val="0"/>
            <c:showCatName val="0"/>
            <c:showSerName val="0"/>
            <c:showLeaderLines val="1"/>
            <c:showPercent val="0"/>
          </c:dLbls>
          <c:cat>
            <c:numRef>
              <c:f>'8.14~'!$B$2:$G$2</c:f>
              <c:numCache/>
            </c:numRef>
          </c:cat>
          <c:val>
            <c:numRef>
              <c:f>'8.14~'!$B$4:$G$4</c:f>
              <c:numCache/>
            </c:numRef>
          </c:val>
          <c:smooth val="0"/>
        </c:ser>
        <c:axId val="63151227"/>
        <c:axId val="31490132"/>
      </c:lineChart>
      <c:catAx>
        <c:axId val="21492257"/>
        <c:scaling>
          <c:orientation val="minMax"/>
        </c:scaling>
        <c:axPos val="b"/>
        <c:title>
          <c:tx>
            <c:rich>
              <a:bodyPr vert="horz" rot="0" anchor="ctr"/>
              <a:lstStyle/>
              <a:p>
                <a:pPr algn="ctr">
                  <a:defRPr/>
                </a:pPr>
                <a:r>
                  <a:rPr lang="en-US" cap="none" sz="800" b="0" i="0" u="none" baseline="0">
                    <a:solidFill>
                      <a:srgbClr val="000000"/>
                    </a:solidFill>
                  </a:rPr>
                  <a:t>cazuri / случаев / cases</a:t>
                </a:r>
              </a:p>
            </c:rich>
          </c:tx>
          <c:layout>
            <c:manualLayout>
              <c:xMode val="factor"/>
              <c:yMode val="factor"/>
              <c:x val="0.27175"/>
              <c:y val="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9212586"/>
        <c:crosses val="autoZero"/>
        <c:auto val="1"/>
        <c:lblOffset val="100"/>
        <c:tickLblSkip val="1"/>
        <c:noMultiLvlLbl val="0"/>
      </c:catAx>
      <c:valAx>
        <c:axId val="59212586"/>
        <c:scaling>
          <c:orientation val="minMax"/>
          <c:max val="22"/>
          <c:min val="0"/>
        </c:scaling>
        <c:axPos val="l"/>
        <c:delete val="0"/>
        <c:numFmt formatCode="0" sourceLinked="0"/>
        <c:majorTickMark val="out"/>
        <c:minorTickMark val="none"/>
        <c:tickLblPos val="nextTo"/>
        <c:spPr>
          <a:ln w="3175">
            <a:solidFill>
              <a:srgbClr val="000000"/>
            </a:solidFill>
          </a:ln>
        </c:spPr>
        <c:crossAx val="21492257"/>
        <c:crossesAt val="1"/>
        <c:crossBetween val="between"/>
        <c:dispUnits/>
        <c:majorUnit val="2"/>
      </c:valAx>
      <c:catAx>
        <c:axId val="63151227"/>
        <c:scaling>
          <c:orientation val="minMax"/>
        </c:scaling>
        <c:axPos val="b"/>
        <c:delete val="1"/>
        <c:majorTickMark val="out"/>
        <c:minorTickMark val="none"/>
        <c:tickLblPos val="nextTo"/>
        <c:crossAx val="31490132"/>
        <c:crosses val="autoZero"/>
        <c:auto val="1"/>
        <c:lblOffset val="100"/>
        <c:tickLblSkip val="1"/>
        <c:noMultiLvlLbl val="0"/>
      </c:catAx>
      <c:valAx>
        <c:axId val="31490132"/>
        <c:scaling>
          <c:orientation val="minMax"/>
          <c:max val="22"/>
          <c:min val="0"/>
        </c:scaling>
        <c:axPos val="l"/>
        <c:delete val="0"/>
        <c:numFmt formatCode="General" sourceLinked="1"/>
        <c:majorTickMark val="out"/>
        <c:minorTickMark val="none"/>
        <c:tickLblPos val="nextTo"/>
        <c:spPr>
          <a:ln w="3175">
            <a:solidFill>
              <a:srgbClr val="000000"/>
            </a:solidFill>
          </a:ln>
        </c:spPr>
        <c:crossAx val="63151227"/>
        <c:crosses val="max"/>
        <c:crossBetween val="between"/>
        <c:dispUnits/>
        <c:majorUnit val="2"/>
      </c:valAx>
      <c:spPr>
        <a:noFill/>
        <a:ln>
          <a:noFill/>
        </a:ln>
      </c:spPr>
    </c:plotArea>
    <c:legend>
      <c:legendPos val="r"/>
      <c:layout>
        <c:manualLayout>
          <c:xMode val="edge"/>
          <c:yMode val="edge"/>
          <c:x val="0.00875"/>
          <c:y val="0.814"/>
          <c:w val="0.98125"/>
          <c:h val="0.180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08"/>
          <c:w val="0.998"/>
          <c:h val="0.747"/>
        </c:manualLayout>
      </c:layout>
      <c:barChart>
        <c:barDir val="col"/>
        <c:grouping val="clustered"/>
        <c:varyColors val="0"/>
        <c:ser>
          <c:idx val="0"/>
          <c:order val="0"/>
          <c:tx>
            <c:strRef>
              <c:f>'8.18~'!$A$3</c:f>
              <c:strCache>
                <c:ptCount val="1"/>
                <c:pt idx="0">
                  <c:v>Bărbaţi / Мужчины / Males  </c:v>
                </c:pt>
              </c:strCache>
            </c:strRef>
          </c:tx>
          <c:spPr>
            <a:solidFill>
              <a:srgbClr val="3760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dLblPos val="outEnd"/>
            <c:showLegendKey val="0"/>
            <c:showVal val="1"/>
            <c:showBubbleSize val="0"/>
            <c:showCatName val="0"/>
            <c:showSerName val="0"/>
            <c:showPercent val="0"/>
          </c:dLbls>
          <c:cat>
            <c:numRef>
              <c:f>'8.18~'!$B$2:$G$2</c:f>
              <c:numCache/>
            </c:numRef>
          </c:cat>
          <c:val>
            <c:numRef>
              <c:f>'8.18~'!$B$3:$G$3</c:f>
              <c:numCache/>
            </c:numRef>
          </c:val>
        </c:ser>
        <c:ser>
          <c:idx val="1"/>
          <c:order val="1"/>
          <c:tx>
            <c:strRef>
              <c:f>'8.18~'!$A$4</c:f>
              <c:strCache>
                <c:ptCount val="1"/>
                <c:pt idx="0">
                  <c:v>Femei / Женщины / Females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dLblPos val="outEnd"/>
            <c:showLegendKey val="0"/>
            <c:showVal val="1"/>
            <c:showBubbleSize val="0"/>
            <c:showCatName val="0"/>
            <c:showSerName val="0"/>
            <c:showPercent val="0"/>
          </c:dLbls>
          <c:cat>
            <c:numRef>
              <c:f>'8.18~'!$B$2:$G$2</c:f>
              <c:numCache/>
            </c:numRef>
          </c:cat>
          <c:val>
            <c:numRef>
              <c:f>'8.18~'!$B$4:$G$4</c:f>
              <c:numCache/>
            </c:numRef>
          </c:val>
        </c:ser>
        <c:gapWidth val="100"/>
        <c:axId val="14975733"/>
        <c:axId val="563870"/>
      </c:barChart>
      <c:catAx>
        <c:axId val="14975733"/>
        <c:scaling>
          <c:orientation val="minMax"/>
        </c:scaling>
        <c:axPos val="b"/>
        <c:delete val="0"/>
        <c:numFmt formatCode="General" sourceLinked="1"/>
        <c:majorTickMark val="out"/>
        <c:minorTickMark val="none"/>
        <c:tickLblPos val="nextTo"/>
        <c:spPr>
          <a:ln w="3175">
            <a:solidFill>
              <a:srgbClr val="000000"/>
            </a:solidFill>
          </a:ln>
        </c:spPr>
        <c:crossAx val="563870"/>
        <c:crosses val="autoZero"/>
        <c:auto val="1"/>
        <c:lblOffset val="100"/>
        <c:tickLblSkip val="1"/>
        <c:noMultiLvlLbl val="0"/>
      </c:catAx>
      <c:valAx>
        <c:axId val="563870"/>
        <c:scaling>
          <c:orientation val="minMax"/>
          <c:max val="450"/>
        </c:scaling>
        <c:axPos val="l"/>
        <c:delete val="0"/>
        <c:numFmt formatCode="0" sourceLinked="0"/>
        <c:majorTickMark val="out"/>
        <c:minorTickMark val="none"/>
        <c:tickLblPos val="nextTo"/>
        <c:spPr>
          <a:ln w="3175">
            <a:solidFill>
              <a:srgbClr val="000000"/>
            </a:solidFill>
          </a:ln>
        </c:spPr>
        <c:crossAx val="14975733"/>
        <c:crossesAt val="1"/>
        <c:crossBetween val="between"/>
        <c:dispUnits/>
        <c:majorUnit val="50"/>
      </c:valAx>
      <c:spPr>
        <a:noFill/>
        <a:ln>
          <a:noFill/>
        </a:ln>
      </c:spPr>
    </c:plotArea>
    <c:legend>
      <c:legendPos val="r"/>
      <c:layout>
        <c:manualLayout>
          <c:xMode val="edge"/>
          <c:yMode val="edge"/>
          <c:x val="0.203"/>
          <c:y val="0.87825"/>
          <c:w val="0.57575"/>
          <c:h val="0.1"/>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0" i="0" u="none" baseline="0">
                <a:solidFill>
                  <a:srgbClr val="000000"/>
                </a:solidFill>
              </a:rPr>
              <a:t>cazuri/ случаев/ cases</a:t>
            </a:r>
          </a:p>
        </c:rich>
      </c:tx>
      <c:layout>
        <c:manualLayout>
          <c:xMode val="factor"/>
          <c:yMode val="factor"/>
          <c:x val="-0.31225"/>
          <c:y val="-0.0215"/>
        </c:manualLayout>
      </c:layout>
      <c:spPr>
        <a:noFill/>
        <a:ln w="3175">
          <a:noFill/>
        </a:ln>
      </c:spPr>
    </c:title>
    <c:plotArea>
      <c:layout>
        <c:manualLayout>
          <c:xMode val="edge"/>
          <c:yMode val="edge"/>
          <c:x val="0.00875"/>
          <c:y val="0.01375"/>
          <c:w val="0.978"/>
          <c:h val="0.722"/>
        </c:manualLayout>
      </c:layout>
      <c:barChart>
        <c:barDir val="col"/>
        <c:grouping val="clustered"/>
        <c:varyColors val="0"/>
        <c:ser>
          <c:idx val="0"/>
          <c:order val="0"/>
          <c:tx>
            <c:strRef>
              <c:f>'8,19~'!$J$3</c:f>
              <c:strCache>
                <c:ptCount val="1"/>
                <c:pt idx="0">
                  <c:v>Bolnavi luaţi în evidenţă cu diagnosticul stabilit pentru prima dată/ Bзято под наблюдение больных с диагнозом, установленным впервые/ Ill persons under observation, with diagnosis set for the first time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ctr"/>
            <c:showLegendKey val="0"/>
            <c:showVal val="1"/>
            <c:showBubbleSize val="0"/>
            <c:showCatName val="0"/>
            <c:showSerName val="0"/>
            <c:showPercent val="0"/>
          </c:dLbls>
          <c:cat>
            <c:numRef>
              <c:f>'8,19~'!$K$2:$P$2</c:f>
              <c:numCache/>
            </c:numRef>
          </c:cat>
          <c:val>
            <c:numRef>
              <c:f>'8,19~'!$K$3:$P$3</c:f>
              <c:numCache/>
            </c:numRef>
          </c:val>
        </c:ser>
        <c:gapWidth val="75"/>
        <c:axId val="5074831"/>
        <c:axId val="45673480"/>
      </c:barChart>
      <c:lineChart>
        <c:grouping val="standard"/>
        <c:varyColors val="0"/>
        <c:ser>
          <c:idx val="1"/>
          <c:order val="1"/>
          <c:tx>
            <c:strRef>
              <c:f>'8,19~'!$J$4</c:f>
              <c:strCache>
                <c:ptCount val="1"/>
                <c:pt idx="0">
                  <c:v>La 100 000 locuitori/ на 100 000 жителей/ per 100 000 inhabitants</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noFill/>
              </a:ln>
            </c:spPr>
          </c:marker>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0" sourceLinked="0"/>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solidFill>
                        <a:srgbClr val="000000"/>
                      </a:solidFill>
                    </a:defRPr>
                  </a:pPr>
                </a:p>
              </c:txPr>
              <c:numFmt formatCode="#,##0" sourceLinked="0"/>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0" sourceLinked="0"/>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solidFill>
                        <a:srgbClr val="000000"/>
                      </a:solidFill>
                    </a:defRPr>
                  </a:pPr>
                </a:p>
              </c:txPr>
              <c:numFmt formatCode="#,##0" sourceLinked="0"/>
              <c:spPr>
                <a:noFill/>
                <a:ln w="3175">
                  <a:noFill/>
                </a:ln>
              </c:spPr>
              <c:showLegendKey val="0"/>
              <c:showVal val="1"/>
              <c:showBubbleSize val="0"/>
              <c:showCatName val="0"/>
              <c:showSerName val="0"/>
              <c:showPercent val="0"/>
            </c:dLbl>
            <c:numFmt formatCode="#,##0" sourceLinked="0"/>
            <c:spPr>
              <a:noFill/>
              <a:ln w="3175">
                <a:noFill/>
              </a:ln>
            </c:spPr>
            <c:showLegendKey val="0"/>
            <c:showVal val="1"/>
            <c:showBubbleSize val="0"/>
            <c:showCatName val="0"/>
            <c:showSerName val="0"/>
            <c:showLeaderLines val="1"/>
            <c:showPercent val="0"/>
          </c:dLbls>
          <c:cat>
            <c:numRef>
              <c:f>'8,19~'!$K$2:$P$2</c:f>
              <c:numCache/>
            </c:numRef>
          </c:cat>
          <c:val>
            <c:numRef>
              <c:f>'8,19~'!$K$4:$P$4</c:f>
              <c:numCache/>
            </c:numRef>
          </c:val>
          <c:smooth val="0"/>
        </c:ser>
        <c:axId val="8408137"/>
        <c:axId val="8564370"/>
      </c:lineChart>
      <c:catAx>
        <c:axId val="5074831"/>
        <c:scaling>
          <c:orientation val="minMax"/>
        </c:scaling>
        <c:axPos val="b"/>
        <c:delete val="0"/>
        <c:numFmt formatCode="General" sourceLinked="1"/>
        <c:majorTickMark val="out"/>
        <c:minorTickMark val="none"/>
        <c:tickLblPos val="nextTo"/>
        <c:spPr>
          <a:ln w="3175">
            <a:solidFill>
              <a:srgbClr val="808080"/>
            </a:solidFill>
          </a:ln>
        </c:spPr>
        <c:crossAx val="45673480"/>
        <c:crosses val="autoZero"/>
        <c:auto val="1"/>
        <c:lblOffset val="100"/>
        <c:tickLblSkip val="1"/>
        <c:noMultiLvlLbl val="0"/>
      </c:catAx>
      <c:valAx>
        <c:axId val="45673480"/>
        <c:scaling>
          <c:orientation val="minMax"/>
        </c:scaling>
        <c:axPos val="l"/>
        <c:delete val="0"/>
        <c:numFmt formatCode="General" sourceLinked="1"/>
        <c:majorTickMark val="out"/>
        <c:minorTickMark val="none"/>
        <c:tickLblPos val="nextTo"/>
        <c:spPr>
          <a:ln w="3175">
            <a:solidFill>
              <a:srgbClr val="808080"/>
            </a:solidFill>
          </a:ln>
        </c:spPr>
        <c:crossAx val="5074831"/>
        <c:crossesAt val="1"/>
        <c:crossBetween val="between"/>
        <c:dispUnits/>
      </c:valAx>
      <c:catAx>
        <c:axId val="8408137"/>
        <c:scaling>
          <c:orientation val="minMax"/>
        </c:scaling>
        <c:axPos val="b"/>
        <c:delete val="1"/>
        <c:majorTickMark val="out"/>
        <c:minorTickMark val="none"/>
        <c:tickLblPos val="nextTo"/>
        <c:crossAx val="8564370"/>
        <c:crosses val="autoZero"/>
        <c:auto val="1"/>
        <c:lblOffset val="100"/>
        <c:tickLblSkip val="1"/>
        <c:noMultiLvlLbl val="0"/>
      </c:catAx>
      <c:valAx>
        <c:axId val="8564370"/>
        <c:scaling>
          <c:orientation val="minMax"/>
        </c:scaling>
        <c:axPos val="l"/>
        <c:delete val="0"/>
        <c:numFmt formatCode="General" sourceLinked="1"/>
        <c:majorTickMark val="out"/>
        <c:minorTickMark val="none"/>
        <c:tickLblPos val="nextTo"/>
        <c:spPr>
          <a:ln w="3175">
            <a:solidFill>
              <a:srgbClr val="808080"/>
            </a:solidFill>
          </a:ln>
        </c:spPr>
        <c:crossAx val="8408137"/>
        <c:crosses val="max"/>
        <c:crossBetween val="between"/>
        <c:dispUnits/>
        <c:majorUnit val="20"/>
      </c:valAx>
      <c:spPr>
        <a:solidFill>
          <a:srgbClr val="FFFFFF"/>
        </a:solidFill>
        <a:ln w="3175">
          <a:noFill/>
        </a:ln>
      </c:spPr>
    </c:plotArea>
    <c:legend>
      <c:legendPos val="r"/>
      <c:layout>
        <c:manualLayout>
          <c:xMode val="edge"/>
          <c:yMode val="edge"/>
          <c:x val="0.0125"/>
          <c:y val="0.73975"/>
          <c:w val="0.95525"/>
          <c:h val="0.23225"/>
        </c:manualLayout>
      </c:layout>
      <c:overlay val="0"/>
      <c:spPr>
        <a:noFill/>
        <a:ln w="3175">
          <a:noFill/>
        </a:ln>
      </c:spPr>
    </c:legend>
    <c:plotVisOnly val="1"/>
    <c:dispBlanksAs val="gap"/>
    <c:showDLblsOverMax val="0"/>
  </c:chart>
  <c:spPr>
    <a:noFill/>
    <a:ln w="3175">
      <a:no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60" b="0" i="0" u="none" baseline="0">
                <a:solidFill>
                  <a:srgbClr val="000000"/>
                </a:solidFill>
              </a:rPr>
              <a:t>cazuri/ случаев/ cases </a:t>
            </a:r>
          </a:p>
        </c:rich>
      </c:tx>
      <c:layout>
        <c:manualLayout>
          <c:xMode val="factor"/>
          <c:yMode val="factor"/>
          <c:x val="-0.30675"/>
          <c:y val="-0.0025"/>
        </c:manualLayout>
      </c:layout>
      <c:spPr>
        <a:noFill/>
        <a:ln w="3175">
          <a:noFill/>
        </a:ln>
      </c:spPr>
    </c:title>
    <c:plotArea>
      <c:layout>
        <c:manualLayout>
          <c:xMode val="edge"/>
          <c:yMode val="edge"/>
          <c:x val="0.00725"/>
          <c:y val="0.06775"/>
          <c:w val="0.98225"/>
          <c:h val="0.69325"/>
        </c:manualLayout>
      </c:layout>
      <c:barChart>
        <c:barDir val="col"/>
        <c:grouping val="clustered"/>
        <c:varyColors val="0"/>
        <c:ser>
          <c:idx val="0"/>
          <c:order val="0"/>
          <c:tx>
            <c:strRef>
              <c:f>'8,19~'!$J$7</c:f>
              <c:strCache>
                <c:ptCount val="1"/>
                <c:pt idx="0">
                  <c:v>Numărul bolnavilor aflaţi în evidenţă în instituţiile curativ-profilactice/ Численность больных, состоящих на учете в лечебно-профилактических учреждениях/ Number of ill persons under observation in the curative-prophylactic institutions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ctr"/>
            <c:showLegendKey val="0"/>
            <c:showVal val="1"/>
            <c:showBubbleSize val="0"/>
            <c:showCatName val="0"/>
            <c:showSerName val="0"/>
            <c:showPercent val="0"/>
          </c:dLbls>
          <c:cat>
            <c:numRef>
              <c:f>'8,19~'!$K$6:$P$6</c:f>
              <c:numCache/>
            </c:numRef>
          </c:cat>
          <c:val>
            <c:numRef>
              <c:f>'8,19~'!$K$7:$P$7</c:f>
              <c:numCache/>
            </c:numRef>
          </c:val>
        </c:ser>
        <c:gapWidth val="75"/>
        <c:axId val="9970467"/>
        <c:axId val="22625340"/>
      </c:barChart>
      <c:lineChart>
        <c:grouping val="standard"/>
        <c:varyColors val="0"/>
        <c:ser>
          <c:idx val="1"/>
          <c:order val="1"/>
          <c:tx>
            <c:strRef>
              <c:f>'8,19~'!$J$8</c:f>
              <c:strCache>
                <c:ptCount val="1"/>
                <c:pt idx="0">
                  <c:v>La 100 000 locuitori/ на 100 000 жителей/ per 100 000 inhabitants</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noFill/>
              </a:ln>
            </c:spPr>
          </c:marker>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 sourceLinked="0"/>
              <c:spPr>
                <a:noFill/>
                <a:ln w="3175">
                  <a:noFill/>
                </a:ln>
              </c:spPr>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800" b="0" i="0" u="none" baseline="0">
                        <a:solidFill>
                          <a:srgbClr val="000000"/>
                        </a:solidFill>
                      </a:rPr>
                      <a:t>104</a:t>
                    </a:r>
                  </a:p>
                </c:rich>
              </c:tx>
              <c:numFmt formatCode="#,##0" sourceLinked="0"/>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800" b="0" i="0" u="none" baseline="0">
                        <a:solidFill>
                          <a:srgbClr val="000000"/>
                        </a:solidFill>
                      </a:rPr>
                      <a:t>95</a:t>
                    </a:r>
                  </a:p>
                </c:rich>
              </c:tx>
              <c:numFmt formatCode="#,##0" sourceLinked="0"/>
              <c:spPr>
                <a:noFill/>
                <a:ln w="3175">
                  <a:noFill/>
                </a:ln>
              </c:spPr>
              <c:showLegendKey val="0"/>
              <c:showVal val="0"/>
              <c:showBubbleSize val="0"/>
              <c:showCatName val="1"/>
              <c:showSerName val="0"/>
              <c:showPercent val="0"/>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0" sourceLinked="0"/>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solidFill>
                        <a:srgbClr val="000000"/>
                      </a:solidFill>
                    </a:defRPr>
                  </a:pPr>
                </a:p>
              </c:txPr>
              <c:numFmt formatCode="#,##0" sourceLinked="0"/>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0" sourceLinked="0"/>
              <c:spPr>
                <a:noFill/>
                <a:ln w="3175">
                  <a:noFill/>
                </a:ln>
              </c:spPr>
              <c:showLegendKey val="0"/>
              <c:showVal val="1"/>
              <c:showBubbleSize val="0"/>
              <c:showCatName val="0"/>
              <c:showSerName val="0"/>
              <c:showPercent val="0"/>
            </c:dLbl>
            <c:numFmt formatCode="#,##0" sourceLinked="0"/>
            <c:spPr>
              <a:noFill/>
              <a:ln w="3175">
                <a:noFill/>
              </a:ln>
            </c:spPr>
            <c:showLegendKey val="0"/>
            <c:showVal val="1"/>
            <c:showBubbleSize val="0"/>
            <c:showCatName val="0"/>
            <c:showSerName val="0"/>
            <c:showLeaderLines val="1"/>
            <c:showPercent val="0"/>
          </c:dLbls>
          <c:cat>
            <c:numRef>
              <c:f>'8,19~'!$K$6:$P$6</c:f>
              <c:numCache/>
            </c:numRef>
          </c:cat>
          <c:val>
            <c:numRef>
              <c:f>'8,19~'!$K$8:$P$8</c:f>
              <c:numCache/>
            </c:numRef>
          </c:val>
          <c:smooth val="0"/>
        </c:ser>
        <c:axId val="2301469"/>
        <c:axId val="20713222"/>
      </c:lineChart>
      <c:catAx>
        <c:axId val="9970467"/>
        <c:scaling>
          <c:orientation val="minMax"/>
        </c:scaling>
        <c:axPos val="b"/>
        <c:delete val="0"/>
        <c:numFmt formatCode="General" sourceLinked="1"/>
        <c:majorTickMark val="out"/>
        <c:minorTickMark val="none"/>
        <c:tickLblPos val="nextTo"/>
        <c:spPr>
          <a:ln w="3175">
            <a:solidFill>
              <a:srgbClr val="808080"/>
            </a:solidFill>
          </a:ln>
        </c:spPr>
        <c:crossAx val="22625340"/>
        <c:crosses val="autoZero"/>
        <c:auto val="1"/>
        <c:lblOffset val="100"/>
        <c:tickLblSkip val="1"/>
        <c:noMultiLvlLbl val="0"/>
      </c:catAx>
      <c:valAx>
        <c:axId val="22625340"/>
        <c:scaling>
          <c:orientation val="minMax"/>
        </c:scaling>
        <c:axPos val="l"/>
        <c:delete val="0"/>
        <c:numFmt formatCode="General" sourceLinked="1"/>
        <c:majorTickMark val="out"/>
        <c:minorTickMark val="none"/>
        <c:tickLblPos val="nextTo"/>
        <c:spPr>
          <a:ln w="3175">
            <a:solidFill>
              <a:srgbClr val="808080"/>
            </a:solidFill>
          </a:ln>
        </c:spPr>
        <c:crossAx val="9970467"/>
        <c:crossesAt val="1"/>
        <c:crossBetween val="between"/>
        <c:dispUnits/>
      </c:valAx>
      <c:catAx>
        <c:axId val="2301469"/>
        <c:scaling>
          <c:orientation val="minMax"/>
        </c:scaling>
        <c:axPos val="b"/>
        <c:delete val="1"/>
        <c:majorTickMark val="out"/>
        <c:minorTickMark val="none"/>
        <c:tickLblPos val="nextTo"/>
        <c:crossAx val="20713222"/>
        <c:crosses val="autoZero"/>
        <c:auto val="1"/>
        <c:lblOffset val="100"/>
        <c:tickLblSkip val="1"/>
        <c:noMultiLvlLbl val="0"/>
      </c:catAx>
      <c:valAx>
        <c:axId val="20713222"/>
        <c:scaling>
          <c:orientation val="minMax"/>
        </c:scaling>
        <c:axPos val="l"/>
        <c:delete val="0"/>
        <c:numFmt formatCode="General" sourceLinked="1"/>
        <c:majorTickMark val="out"/>
        <c:minorTickMark val="none"/>
        <c:tickLblPos val="nextTo"/>
        <c:spPr>
          <a:ln w="3175">
            <a:solidFill>
              <a:srgbClr val="808080"/>
            </a:solidFill>
          </a:ln>
        </c:spPr>
        <c:crossAx val="2301469"/>
        <c:crosses val="max"/>
        <c:crossBetween val="between"/>
        <c:dispUnits/>
        <c:majorUnit val="40"/>
      </c:valAx>
      <c:spPr>
        <a:solidFill>
          <a:srgbClr val="FFFFFF"/>
        </a:solidFill>
        <a:ln w="3175">
          <a:noFill/>
        </a:ln>
      </c:spPr>
    </c:plotArea>
    <c:legend>
      <c:legendPos val="r"/>
      <c:layout>
        <c:manualLayout>
          <c:xMode val="edge"/>
          <c:yMode val="edge"/>
          <c:x val="0.07425"/>
          <c:y val="0.79425"/>
          <c:w val="0.8445"/>
          <c:h val="0.186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6</xdr:col>
      <xdr:colOff>190500</xdr:colOff>
      <xdr:row>18</xdr:row>
      <xdr:rowOff>85725</xdr:rowOff>
    </xdr:to>
    <xdr:graphicFrame>
      <xdr:nvGraphicFramePr>
        <xdr:cNvPr id="1" name="Chart 1"/>
        <xdr:cNvGraphicFramePr/>
      </xdr:nvGraphicFramePr>
      <xdr:xfrm>
        <a:off x="0" y="514350"/>
        <a:ext cx="3962400" cy="2800350"/>
      </xdr:xfrm>
      <a:graphic>
        <a:graphicData uri="http://schemas.openxmlformats.org/drawingml/2006/chart">
          <c:chart xmlns:c="http://schemas.openxmlformats.org/drawingml/2006/chart" r:id="rId1"/>
        </a:graphicData>
      </a:graphic>
    </xdr:graphicFrame>
    <xdr:clientData/>
  </xdr:twoCellAnchor>
  <xdr:twoCellAnchor>
    <xdr:from>
      <xdr:col>0</xdr:col>
      <xdr:colOff>352425</xdr:colOff>
      <xdr:row>1</xdr:row>
      <xdr:rowOff>38100</xdr:rowOff>
    </xdr:from>
    <xdr:to>
      <xdr:col>5</xdr:col>
      <xdr:colOff>419100</xdr:colOff>
      <xdr:row>2</xdr:row>
      <xdr:rowOff>104775</xdr:rowOff>
    </xdr:to>
    <xdr:sp>
      <xdr:nvSpPr>
        <xdr:cNvPr id="2" name="TextBox 1"/>
        <xdr:cNvSpPr txBox="1">
          <a:spLocks noChangeArrowheads="1"/>
        </xdr:cNvSpPr>
      </xdr:nvSpPr>
      <xdr:spPr>
        <a:xfrm>
          <a:off x="352425" y="514350"/>
          <a:ext cx="3333750" cy="228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l</a:t>
          </a:r>
          <a:r>
            <a:rPr lang="en-US" cap="none" sz="800" b="0" i="0" u="none" baseline="0">
              <a:solidFill>
                <a:srgbClr val="000000"/>
              </a:solidFill>
              <a:latin typeface="Arial"/>
              <a:ea typeface="Arial"/>
              <a:cs typeface="Arial"/>
            </a:rPr>
            <a:t>a 1</a:t>
          </a:r>
          <a:r>
            <a:rPr lang="en-US" cap="none" sz="800" b="0" i="0" u="none" baseline="0">
              <a:solidFill>
                <a:srgbClr val="000000"/>
              </a:solidFill>
              <a:latin typeface="Arial"/>
              <a:ea typeface="Arial"/>
              <a:cs typeface="Arial"/>
            </a:rPr>
            <a:t>0000</a:t>
          </a:r>
          <a:r>
            <a:rPr lang="en-US" cap="none" sz="800" b="0" i="0" u="none" baseline="0">
              <a:solidFill>
                <a:srgbClr val="000000"/>
              </a:solidFill>
              <a:latin typeface="Arial"/>
              <a:ea typeface="Arial"/>
              <a:cs typeface="Arial"/>
            </a:rPr>
            <a:t> locuitori / н</a:t>
          </a:r>
          <a:r>
            <a:rPr lang="en-US" cap="none" sz="800" b="0" i="1" u="none" baseline="0">
              <a:solidFill>
                <a:srgbClr val="000000"/>
              </a:solidFill>
              <a:latin typeface="Arial"/>
              <a:ea typeface="Arial"/>
              <a:cs typeface="Arial"/>
            </a:rPr>
            <a:t>а 10</a:t>
          </a:r>
          <a:r>
            <a:rPr lang="en-US" cap="none" sz="800" b="0" i="1" u="none" baseline="0">
              <a:solidFill>
                <a:srgbClr val="000000"/>
              </a:solidFill>
              <a:latin typeface="Arial"/>
              <a:ea typeface="Arial"/>
              <a:cs typeface="Arial"/>
            </a:rPr>
            <a:t>000</a:t>
          </a:r>
          <a:r>
            <a:rPr lang="en-US" cap="none" sz="800" b="0" i="1" u="none" baseline="0">
              <a:solidFill>
                <a:srgbClr val="000000"/>
              </a:solidFill>
              <a:latin typeface="Arial"/>
              <a:ea typeface="Arial"/>
              <a:cs typeface="Arial"/>
            </a:rPr>
            <a:t> жителей</a:t>
          </a:r>
          <a:r>
            <a:rPr lang="en-US" cap="none" sz="800" b="0" i="0" u="none" baseline="0">
              <a:solidFill>
                <a:srgbClr val="000000"/>
              </a:solidFill>
              <a:latin typeface="Calibri"/>
              <a:ea typeface="Calibri"/>
              <a:cs typeface="Calibri"/>
            </a:rPr>
            <a:t> /</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p</a:t>
          </a:r>
          <a:r>
            <a:rPr lang="en-US" cap="none" sz="800" b="0" i="1" u="none" baseline="0">
              <a:solidFill>
                <a:srgbClr val="000000"/>
              </a:solidFill>
              <a:latin typeface="Arial"/>
              <a:ea typeface="Arial"/>
              <a:cs typeface="Arial"/>
            </a:rPr>
            <a:t>er 10</a:t>
          </a:r>
          <a:r>
            <a:rPr lang="en-US" cap="none" sz="800" b="0" i="1" u="none" baseline="0">
              <a:solidFill>
                <a:srgbClr val="000000"/>
              </a:solidFill>
              <a:latin typeface="Arial"/>
              <a:ea typeface="Arial"/>
              <a:cs typeface="Arial"/>
            </a:rPr>
            <a:t>000</a:t>
          </a:r>
          <a:r>
            <a:rPr lang="en-US" cap="none" sz="800" b="0" i="1"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inhabitants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xdr:row>
      <xdr:rowOff>9525</xdr:rowOff>
    </xdr:from>
    <xdr:to>
      <xdr:col>8</xdr:col>
      <xdr:colOff>600075</xdr:colOff>
      <xdr:row>21</xdr:row>
      <xdr:rowOff>104775</xdr:rowOff>
    </xdr:to>
    <xdr:graphicFrame>
      <xdr:nvGraphicFramePr>
        <xdr:cNvPr id="1" name="Chart 1"/>
        <xdr:cNvGraphicFramePr/>
      </xdr:nvGraphicFramePr>
      <xdr:xfrm>
        <a:off x="66675" y="1181100"/>
        <a:ext cx="5876925" cy="28479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xdr:row>
      <xdr:rowOff>161925</xdr:rowOff>
    </xdr:from>
    <xdr:to>
      <xdr:col>9</xdr:col>
      <xdr:colOff>47625</xdr:colOff>
      <xdr:row>22</xdr:row>
      <xdr:rowOff>76200</xdr:rowOff>
    </xdr:to>
    <xdr:graphicFrame>
      <xdr:nvGraphicFramePr>
        <xdr:cNvPr id="1" name="Chart 1"/>
        <xdr:cNvGraphicFramePr/>
      </xdr:nvGraphicFramePr>
      <xdr:xfrm>
        <a:off x="47625" y="1533525"/>
        <a:ext cx="5981700" cy="28289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cdr:x>
      <cdr:y>-0.0175</cdr:y>
    </cdr:from>
    <cdr:to>
      <cdr:x>0.98425</cdr:x>
      <cdr:y>0.11825</cdr:y>
    </cdr:to>
    <cdr:sp>
      <cdr:nvSpPr>
        <cdr:cNvPr id="1" name="TextBox 1"/>
        <cdr:cNvSpPr txBox="1">
          <a:spLocks noChangeArrowheads="1"/>
        </cdr:cNvSpPr>
      </cdr:nvSpPr>
      <cdr:spPr>
        <a:xfrm>
          <a:off x="104775" y="-38099"/>
          <a:ext cx="4581525" cy="333375"/>
        </a:xfrm>
        <a:prstGeom prst="rect">
          <a:avLst/>
        </a:prstGeom>
        <a:noFill/>
        <a:ln w="9525" cmpd="sng">
          <a:noFill/>
        </a:ln>
      </cdr:spPr>
      <cdr:txBody>
        <a:bodyPr vertOverflow="clip" wrap="square"/>
        <a:p>
          <a:pPr algn="l">
            <a:defRPr/>
          </a:pPr>
          <a:r>
            <a:rPr lang="en-US" cap="none" sz="800" b="0" i="0" u="none" baseline="0">
              <a:solidFill>
                <a:srgbClr val="000000"/>
              </a:solidFill>
              <a:latin typeface="Myriad Pro"/>
              <a:ea typeface="Myriad Pro"/>
              <a:cs typeface="Myriad Pro"/>
            </a:rPr>
            <a:t>persoane</a:t>
          </a:r>
          <a:r>
            <a:rPr lang="en-US" cap="none" sz="800" b="0" i="0" u="none" baseline="0">
              <a:solidFill>
                <a:srgbClr val="000000"/>
              </a:solidFill>
              <a:latin typeface="Myriad Pro"/>
              <a:ea typeface="Myriad Pro"/>
              <a:cs typeface="Myriad Pro"/>
            </a:rPr>
            <a:t> </a:t>
          </a:r>
          <a:r>
            <a:rPr lang="en-US" cap="none" sz="800" b="0" i="0" u="none" baseline="0">
              <a:solidFill>
                <a:srgbClr val="000000"/>
              </a:solidFill>
              <a:latin typeface="Myriad Pro"/>
              <a:ea typeface="Myriad Pro"/>
              <a:cs typeface="Myriad Pro"/>
            </a:rPr>
            <a:t>/</a:t>
          </a:r>
          <a:r>
            <a:rPr lang="en-US" cap="none" sz="800" b="0" i="0" u="none" baseline="0">
              <a:solidFill>
                <a:srgbClr val="000000"/>
              </a:solidFill>
              <a:latin typeface="Myriad Pro"/>
              <a:ea typeface="Myriad Pro"/>
              <a:cs typeface="Myriad Pro"/>
            </a:rPr>
            <a:t> </a:t>
          </a:r>
          <a:r>
            <a:rPr lang="en-US" cap="none" sz="800" b="0" i="1" u="none" baseline="0">
              <a:solidFill>
                <a:srgbClr val="000000"/>
              </a:solidFill>
              <a:latin typeface="Myriad Pro"/>
              <a:ea typeface="Myriad Pro"/>
              <a:cs typeface="Myriad Pro"/>
            </a:rPr>
            <a:t>человек</a:t>
          </a:r>
          <a:r>
            <a:rPr lang="en-US" cap="none" sz="800" b="0" i="1" u="none" baseline="0">
              <a:solidFill>
                <a:srgbClr val="000000"/>
              </a:solidFill>
              <a:latin typeface="Myriad Pro"/>
              <a:ea typeface="Myriad Pro"/>
              <a:cs typeface="Myriad Pro"/>
            </a:rPr>
            <a:t> </a:t>
          </a:r>
          <a:r>
            <a:rPr lang="en-US" cap="none" sz="800" b="0" i="1" u="none" baseline="0">
              <a:solidFill>
                <a:srgbClr val="000000"/>
              </a:solidFill>
              <a:latin typeface="Myriad Pro"/>
              <a:ea typeface="Myriad Pro"/>
              <a:cs typeface="Myriad Pro"/>
            </a:rPr>
            <a:t>/</a:t>
          </a:r>
          <a:r>
            <a:rPr lang="en-US" cap="none" sz="800" b="0" i="1" u="none" baseline="0">
              <a:solidFill>
                <a:srgbClr val="000000"/>
              </a:solidFill>
              <a:latin typeface="Myriad Pro"/>
              <a:ea typeface="Myriad Pro"/>
              <a:cs typeface="Myriad Pro"/>
            </a:rPr>
            <a:t> </a:t>
          </a:r>
          <a:r>
            <a:rPr lang="en-US" cap="none" sz="800" b="0" i="1" u="none" baseline="0">
              <a:solidFill>
                <a:srgbClr val="000000"/>
              </a:solidFill>
              <a:latin typeface="Myriad Pro"/>
              <a:ea typeface="Myriad Pro"/>
              <a:cs typeface="Myriad Pro"/>
            </a:rPr>
            <a:t>persons</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8</xdr:row>
      <xdr:rowOff>114300</xdr:rowOff>
    </xdr:from>
    <xdr:to>
      <xdr:col>7</xdr:col>
      <xdr:colOff>28575</xdr:colOff>
      <xdr:row>23</xdr:row>
      <xdr:rowOff>142875</xdr:rowOff>
    </xdr:to>
    <xdr:graphicFrame>
      <xdr:nvGraphicFramePr>
        <xdr:cNvPr id="1" name="Chart 1"/>
        <xdr:cNvGraphicFramePr/>
      </xdr:nvGraphicFramePr>
      <xdr:xfrm>
        <a:off x="276225" y="1724025"/>
        <a:ext cx="4762500" cy="24574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2</xdr:col>
      <xdr:colOff>342900</xdr:colOff>
      <xdr:row>17</xdr:row>
      <xdr:rowOff>95250</xdr:rowOff>
    </xdr:to>
    <xdr:graphicFrame>
      <xdr:nvGraphicFramePr>
        <xdr:cNvPr id="1" name="Chart 1"/>
        <xdr:cNvGraphicFramePr/>
      </xdr:nvGraphicFramePr>
      <xdr:xfrm>
        <a:off x="0" y="628650"/>
        <a:ext cx="6153150" cy="3552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0</xdr:rowOff>
    </xdr:from>
    <xdr:to>
      <xdr:col>2</xdr:col>
      <xdr:colOff>342900</xdr:colOff>
      <xdr:row>39</xdr:row>
      <xdr:rowOff>28575</xdr:rowOff>
    </xdr:to>
    <xdr:graphicFrame>
      <xdr:nvGraphicFramePr>
        <xdr:cNvPr id="2" name="Chart 2"/>
        <xdr:cNvGraphicFramePr/>
      </xdr:nvGraphicFramePr>
      <xdr:xfrm>
        <a:off x="0" y="4572000"/>
        <a:ext cx="6153150" cy="31051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CNMS\Medform2019\medform\xls_data\ANUALA\M18\rs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indicatori"/>
      <sheetName val="ba2"/>
      <sheetName val="ba3"/>
      <sheetName val="ba4"/>
      <sheetName val="ba5"/>
      <sheetName val="ba6"/>
      <sheetName val="ba7"/>
    </sheetNames>
    <sheetDataSet>
      <sheetData sheetId="14">
        <row r="5675">
          <cell r="C5675">
            <v>129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M22"/>
  <sheetViews>
    <sheetView tabSelected="1" workbookViewId="0" topLeftCell="A1">
      <selection activeCell="A1" sqref="A1:M1"/>
    </sheetView>
  </sheetViews>
  <sheetFormatPr defaultColWidth="9.00390625" defaultRowHeight="12.75"/>
  <cols>
    <col min="1" max="1" width="35.50390625" style="1" customWidth="1"/>
    <col min="2" max="13" width="5.00390625" style="1" customWidth="1"/>
    <col min="14" max="16384" width="9.00390625" style="1" customWidth="1"/>
  </cols>
  <sheetData>
    <row r="1" spans="1:13" ht="38.25" customHeight="1">
      <c r="A1" s="348" t="s">
        <v>3</v>
      </c>
      <c r="B1" s="348"/>
      <c r="C1" s="348"/>
      <c r="D1" s="348"/>
      <c r="E1" s="348"/>
      <c r="F1" s="348"/>
      <c r="G1" s="348"/>
      <c r="H1" s="348"/>
      <c r="I1" s="348"/>
      <c r="J1" s="348"/>
      <c r="K1" s="348"/>
      <c r="L1" s="348"/>
      <c r="M1" s="348"/>
    </row>
    <row r="2" spans="1:13" ht="12.75">
      <c r="A2" s="2"/>
      <c r="B2" s="3">
        <v>2000</v>
      </c>
      <c r="C2" s="3">
        <v>2005</v>
      </c>
      <c r="D2" s="3">
        <v>2010</v>
      </c>
      <c r="E2" s="3">
        <v>2011</v>
      </c>
      <c r="F2" s="3">
        <v>2012</v>
      </c>
      <c r="G2" s="3">
        <v>2013</v>
      </c>
      <c r="H2" s="3">
        <v>2014</v>
      </c>
      <c r="I2" s="2">
        <v>2015</v>
      </c>
      <c r="J2" s="13">
        <v>2016</v>
      </c>
      <c r="K2" s="13">
        <v>2017</v>
      </c>
      <c r="L2" s="13">
        <v>2018</v>
      </c>
      <c r="M2" s="13">
        <v>2019</v>
      </c>
    </row>
    <row r="3" spans="1:13" ht="12.75">
      <c r="A3" s="5" t="s">
        <v>1</v>
      </c>
      <c r="B3" s="8">
        <v>97</v>
      </c>
      <c r="C3" s="8">
        <v>116</v>
      </c>
      <c r="D3" s="8">
        <v>84</v>
      </c>
      <c r="E3" s="8">
        <v>86</v>
      </c>
      <c r="F3" s="8">
        <v>85</v>
      </c>
      <c r="G3" s="8">
        <v>85</v>
      </c>
      <c r="H3" s="8">
        <v>87</v>
      </c>
      <c r="I3" s="8">
        <v>85</v>
      </c>
      <c r="J3" s="8">
        <v>85</v>
      </c>
      <c r="K3" s="8">
        <v>87</v>
      </c>
      <c r="L3" s="8">
        <v>86</v>
      </c>
      <c r="M3" s="78">
        <v>85</v>
      </c>
    </row>
    <row r="4" spans="1:13" ht="12.75">
      <c r="A4" s="17" t="s">
        <v>415</v>
      </c>
      <c r="B4" s="8"/>
      <c r="C4" s="8"/>
      <c r="D4" s="8"/>
      <c r="E4" s="8"/>
      <c r="F4" s="8"/>
      <c r="G4" s="8"/>
      <c r="H4" s="8"/>
      <c r="I4" s="8"/>
      <c r="J4" s="8"/>
      <c r="K4" s="8"/>
      <c r="L4" s="8"/>
      <c r="M4" s="78"/>
    </row>
    <row r="5" spans="1:13" ht="21">
      <c r="A5" s="178" t="s">
        <v>432</v>
      </c>
      <c r="B5" s="8"/>
      <c r="C5" s="8"/>
      <c r="D5" s="8"/>
      <c r="E5" s="8"/>
      <c r="F5" s="8"/>
      <c r="G5" s="8"/>
      <c r="H5" s="8"/>
      <c r="I5" s="8"/>
      <c r="J5" s="8"/>
      <c r="K5" s="8"/>
      <c r="L5" s="8"/>
      <c r="M5" s="78"/>
    </row>
    <row r="6" spans="1:13" s="295" customFormat="1" ht="12.75">
      <c r="A6" s="17" t="s">
        <v>416</v>
      </c>
      <c r="B6" s="8">
        <v>89</v>
      </c>
      <c r="C6" s="8">
        <v>105</v>
      </c>
      <c r="D6" s="8">
        <v>73</v>
      </c>
      <c r="E6" s="8">
        <v>73</v>
      </c>
      <c r="F6" s="8">
        <v>72</v>
      </c>
      <c r="G6" s="8">
        <v>72</v>
      </c>
      <c r="H6" s="8">
        <v>72</v>
      </c>
      <c r="I6" s="8">
        <v>71</v>
      </c>
      <c r="J6" s="8">
        <v>71</v>
      </c>
      <c r="K6" s="8">
        <v>71</v>
      </c>
      <c r="L6" s="8">
        <v>69</v>
      </c>
      <c r="M6" s="8">
        <v>68</v>
      </c>
    </row>
    <row r="7" spans="1:13" s="295" customFormat="1" ht="12.75">
      <c r="A7" s="178" t="s">
        <v>430</v>
      </c>
      <c r="B7" s="8"/>
      <c r="C7" s="8"/>
      <c r="D7" s="8"/>
      <c r="E7" s="8"/>
      <c r="F7" s="8"/>
      <c r="G7" s="8"/>
      <c r="H7" s="8"/>
      <c r="I7" s="8"/>
      <c r="J7" s="8"/>
      <c r="K7" s="8"/>
      <c r="L7" s="8"/>
      <c r="M7" s="78"/>
    </row>
    <row r="8" spans="1:13" s="295" customFormat="1" ht="12.75">
      <c r="A8" s="17" t="s">
        <v>417</v>
      </c>
      <c r="B8" s="8">
        <v>8</v>
      </c>
      <c r="C8" s="8">
        <v>11</v>
      </c>
      <c r="D8" s="8">
        <v>11</v>
      </c>
      <c r="E8" s="8">
        <v>13</v>
      </c>
      <c r="F8" s="8">
        <v>13</v>
      </c>
      <c r="G8" s="8">
        <v>13</v>
      </c>
      <c r="H8" s="8">
        <v>15</v>
      </c>
      <c r="I8" s="8">
        <v>14</v>
      </c>
      <c r="J8" s="8">
        <v>14</v>
      </c>
      <c r="K8" s="8">
        <v>16</v>
      </c>
      <c r="L8" s="8">
        <v>17</v>
      </c>
      <c r="M8" s="78">
        <v>17</v>
      </c>
    </row>
    <row r="9" spans="1:13" s="295" customFormat="1" ht="12.75">
      <c r="A9" s="178" t="s">
        <v>429</v>
      </c>
      <c r="B9" s="8"/>
      <c r="C9" s="8"/>
      <c r="D9" s="8"/>
      <c r="E9" s="8"/>
      <c r="F9" s="8"/>
      <c r="G9" s="8"/>
      <c r="H9" s="8"/>
      <c r="I9" s="8"/>
      <c r="J9" s="8"/>
      <c r="K9" s="8"/>
      <c r="L9" s="8"/>
      <c r="M9" s="78"/>
    </row>
    <row r="10" spans="1:13" ht="21">
      <c r="A10" s="4" t="s">
        <v>413</v>
      </c>
      <c r="B10" s="8">
        <v>502</v>
      </c>
      <c r="C10" s="8">
        <v>655</v>
      </c>
      <c r="D10" s="8">
        <v>790</v>
      </c>
      <c r="E10" s="8">
        <v>837</v>
      </c>
      <c r="F10" s="8">
        <v>818</v>
      </c>
      <c r="G10" s="8">
        <v>947</v>
      </c>
      <c r="H10" s="8">
        <v>1028</v>
      </c>
      <c r="I10" s="8">
        <v>1029</v>
      </c>
      <c r="J10" s="8">
        <v>1034</v>
      </c>
      <c r="K10" s="8">
        <v>1104</v>
      </c>
      <c r="L10" s="8">
        <v>1074</v>
      </c>
      <c r="M10" s="197">
        <v>1075</v>
      </c>
    </row>
    <row r="11" spans="1:13" ht="45" customHeight="1">
      <c r="A11" s="11" t="s">
        <v>414</v>
      </c>
      <c r="B11" s="15"/>
      <c r="C11" s="15"/>
      <c r="D11" s="15"/>
      <c r="E11" s="15"/>
      <c r="F11" s="15"/>
      <c r="G11" s="15"/>
      <c r="H11" s="15"/>
      <c r="I11" s="15"/>
      <c r="J11" s="193"/>
      <c r="K11" s="193"/>
      <c r="L11" s="193"/>
      <c r="M11" s="78"/>
    </row>
    <row r="12" spans="1:13" ht="12" customHeight="1">
      <c r="A12" s="17" t="s">
        <v>415</v>
      </c>
      <c r="B12" s="15"/>
      <c r="C12" s="15"/>
      <c r="D12" s="15"/>
      <c r="E12" s="15"/>
      <c r="F12" s="15"/>
      <c r="G12" s="15"/>
      <c r="H12" s="15"/>
      <c r="I12" s="15"/>
      <c r="J12" s="193"/>
      <c r="K12" s="193"/>
      <c r="L12" s="193"/>
      <c r="M12" s="78"/>
    </row>
    <row r="13" spans="1:13" ht="24" customHeight="1">
      <c r="A13" s="178" t="s">
        <v>432</v>
      </c>
      <c r="B13" s="15"/>
      <c r="C13" s="15"/>
      <c r="D13" s="15"/>
      <c r="E13" s="15"/>
      <c r="F13" s="15"/>
      <c r="G13" s="15"/>
      <c r="H13" s="15"/>
      <c r="I13" s="15"/>
      <c r="J13" s="193"/>
      <c r="K13" s="193"/>
      <c r="L13" s="193"/>
      <c r="M13" s="78"/>
    </row>
    <row r="14" spans="1:13" ht="12.75">
      <c r="A14" s="17" t="s">
        <v>416</v>
      </c>
      <c r="B14" s="339">
        <v>183</v>
      </c>
      <c r="C14" s="339">
        <v>246</v>
      </c>
      <c r="D14" s="339">
        <v>255</v>
      </c>
      <c r="E14" s="339">
        <v>267</v>
      </c>
      <c r="F14" s="339">
        <v>287</v>
      </c>
      <c r="G14" s="339">
        <v>336</v>
      </c>
      <c r="H14" s="339">
        <v>408</v>
      </c>
      <c r="I14" s="339">
        <v>416</v>
      </c>
      <c r="J14" s="78">
        <v>416</v>
      </c>
      <c r="K14" s="78">
        <v>454</v>
      </c>
      <c r="L14" s="78">
        <v>415</v>
      </c>
      <c r="M14" s="78">
        <v>441</v>
      </c>
    </row>
    <row r="15" spans="1:13" ht="21">
      <c r="A15" s="178" t="s">
        <v>418</v>
      </c>
      <c r="B15" s="339"/>
      <c r="C15" s="339"/>
      <c r="D15" s="339"/>
      <c r="E15" s="339"/>
      <c r="F15" s="339"/>
      <c r="G15" s="339"/>
      <c r="H15" s="339"/>
      <c r="I15" s="339"/>
      <c r="J15" s="78"/>
      <c r="K15" s="78"/>
      <c r="L15" s="78"/>
      <c r="M15" s="78"/>
    </row>
    <row r="16" spans="1:13" ht="12.75">
      <c r="A16" s="17" t="s">
        <v>417</v>
      </c>
      <c r="B16" s="339">
        <v>310</v>
      </c>
      <c r="C16" s="339">
        <v>398</v>
      </c>
      <c r="D16" s="339">
        <v>525</v>
      </c>
      <c r="E16" s="339">
        <v>562</v>
      </c>
      <c r="F16" s="339">
        <v>524</v>
      </c>
      <c r="G16" s="339">
        <v>603</v>
      </c>
      <c r="H16" s="339">
        <v>612</v>
      </c>
      <c r="I16" s="339">
        <v>608</v>
      </c>
      <c r="J16" s="78">
        <v>610</v>
      </c>
      <c r="K16" s="78">
        <v>643</v>
      </c>
      <c r="L16" s="78">
        <v>650</v>
      </c>
      <c r="M16" s="78">
        <v>626</v>
      </c>
    </row>
    <row r="17" spans="1:13" ht="12.75">
      <c r="A17" s="178" t="s">
        <v>429</v>
      </c>
      <c r="B17" s="339"/>
      <c r="C17" s="339"/>
      <c r="D17" s="339"/>
      <c r="E17" s="339"/>
      <c r="F17" s="339"/>
      <c r="G17" s="339"/>
      <c r="H17" s="339"/>
      <c r="I17" s="339"/>
      <c r="J17" s="78"/>
      <c r="K17" s="78"/>
      <c r="L17" s="78"/>
      <c r="M17" s="78"/>
    </row>
    <row r="18" spans="1:13" ht="12.75">
      <c r="A18" s="17" t="s">
        <v>419</v>
      </c>
      <c r="B18" s="339">
        <v>9</v>
      </c>
      <c r="C18" s="339">
        <v>11</v>
      </c>
      <c r="D18" s="339">
        <v>10</v>
      </c>
      <c r="E18" s="339">
        <v>8</v>
      </c>
      <c r="F18" s="339">
        <v>7</v>
      </c>
      <c r="G18" s="339">
        <v>8</v>
      </c>
      <c r="H18" s="339">
        <v>8</v>
      </c>
      <c r="I18" s="339">
        <v>5</v>
      </c>
      <c r="J18" s="78">
        <v>8</v>
      </c>
      <c r="K18" s="78">
        <v>7</v>
      </c>
      <c r="L18" s="78">
        <v>9</v>
      </c>
      <c r="M18" s="78">
        <v>8</v>
      </c>
    </row>
    <row r="19" spans="1:13" ht="12.75">
      <c r="A19" s="178" t="s">
        <v>431</v>
      </c>
      <c r="B19" s="15"/>
      <c r="C19" s="15"/>
      <c r="D19" s="15"/>
      <c r="E19" s="15"/>
      <c r="F19" s="15"/>
      <c r="G19" s="15"/>
      <c r="H19" s="15"/>
      <c r="I19" s="15"/>
      <c r="J19" s="193"/>
      <c r="K19" s="193"/>
      <c r="L19" s="193"/>
      <c r="M19" s="78"/>
    </row>
    <row r="20" spans="1:13" ht="25.5" customHeight="1">
      <c r="A20" s="4" t="s">
        <v>2</v>
      </c>
      <c r="B20" s="8">
        <v>105</v>
      </c>
      <c r="C20" s="8">
        <v>127</v>
      </c>
      <c r="D20" s="8">
        <v>136</v>
      </c>
      <c r="E20" s="8">
        <v>136</v>
      </c>
      <c r="F20" s="8">
        <v>133</v>
      </c>
      <c r="G20" s="8">
        <v>132</v>
      </c>
      <c r="H20" s="8">
        <v>138</v>
      </c>
      <c r="I20" s="8">
        <v>139</v>
      </c>
      <c r="J20" s="8">
        <v>142</v>
      </c>
      <c r="K20" s="8">
        <v>140</v>
      </c>
      <c r="L20" s="8">
        <v>143</v>
      </c>
      <c r="M20" s="78">
        <v>144</v>
      </c>
    </row>
    <row r="21" spans="1:13" ht="34.5" customHeight="1">
      <c r="A21" s="12" t="s">
        <v>0</v>
      </c>
      <c r="B21" s="9"/>
      <c r="C21" s="9"/>
      <c r="D21" s="9"/>
      <c r="E21" s="9"/>
      <c r="F21" s="9"/>
      <c r="G21" s="9"/>
      <c r="H21" s="9"/>
      <c r="I21" s="9"/>
      <c r="J21" s="9"/>
      <c r="K21" s="14"/>
      <c r="L21" s="14"/>
      <c r="M21" s="221"/>
    </row>
    <row r="22" spans="1:10" ht="12.75">
      <c r="A22" s="240"/>
      <c r="B22" s="7"/>
      <c r="C22" s="7"/>
      <c r="D22" s="7"/>
      <c r="E22" s="7"/>
      <c r="F22" s="7"/>
      <c r="G22" s="7"/>
      <c r="H22" s="7"/>
      <c r="I22" s="7"/>
      <c r="J22" s="7"/>
    </row>
  </sheetData>
  <sheetProtection/>
  <mergeCells count="1">
    <mergeCell ref="A1:M1"/>
  </mergeCells>
  <printOptions/>
  <pageMargins left="0.5118110236220472" right="0.5118110236220472" top="0.8661417322834646" bottom="0.8661417322834646" header="0.5118110236220472" footer="0.5118110236220472"/>
  <pageSetup cellComments="atEnd"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N7"/>
  <sheetViews>
    <sheetView zoomScalePageLayoutView="0" workbookViewId="0" topLeftCell="A1">
      <selection activeCell="A1" sqref="A1:G1"/>
    </sheetView>
  </sheetViews>
  <sheetFormatPr defaultColWidth="9.00390625" defaultRowHeight="12.75"/>
  <cols>
    <col min="1" max="1" width="31.125" style="0" customWidth="1"/>
    <col min="2" max="7" width="5.00390625" style="0" customWidth="1"/>
  </cols>
  <sheetData>
    <row r="1" spans="1:13" ht="36" customHeight="1">
      <c r="A1" s="398" t="s">
        <v>442</v>
      </c>
      <c r="B1" s="398"/>
      <c r="C1" s="398"/>
      <c r="D1" s="398"/>
      <c r="E1" s="398"/>
      <c r="F1" s="398"/>
      <c r="G1" s="398"/>
      <c r="H1" s="296"/>
      <c r="I1" s="296"/>
      <c r="J1" s="296"/>
      <c r="K1" s="296"/>
      <c r="L1" s="296"/>
      <c r="M1" s="296"/>
    </row>
    <row r="2" spans="1:9" ht="12.75">
      <c r="A2" s="86"/>
      <c r="B2" s="3">
        <v>2014</v>
      </c>
      <c r="C2" s="2">
        <v>2015</v>
      </c>
      <c r="D2" s="13">
        <v>2016</v>
      </c>
      <c r="E2" s="13">
        <v>2017</v>
      </c>
      <c r="F2" s="13">
        <v>2018</v>
      </c>
      <c r="G2" s="13">
        <v>2019</v>
      </c>
      <c r="I2" s="250"/>
    </row>
    <row r="3" spans="1:14" ht="30.75">
      <c r="A3" s="74" t="s">
        <v>115</v>
      </c>
      <c r="B3" s="284">
        <v>336.7698150191604</v>
      </c>
      <c r="C3" s="284">
        <v>349.81041903960045</v>
      </c>
      <c r="D3" s="284">
        <v>349.81041903960045</v>
      </c>
      <c r="E3" s="284">
        <v>328.1613733553475</v>
      </c>
      <c r="F3" s="284">
        <v>329.10608235693564</v>
      </c>
      <c r="G3" s="284">
        <v>334.03548956650377</v>
      </c>
      <c r="I3" s="8"/>
      <c r="J3" s="8"/>
      <c r="K3" s="8"/>
      <c r="L3" s="61"/>
      <c r="M3" s="8"/>
      <c r="N3" s="222"/>
    </row>
    <row r="4" spans="1:14" ht="12.75">
      <c r="A4" s="89"/>
      <c r="I4" s="198"/>
      <c r="J4" s="198"/>
      <c r="K4" s="198"/>
      <c r="L4" s="198"/>
      <c r="M4" s="198"/>
      <c r="N4" s="198"/>
    </row>
    <row r="5" spans="1:4" ht="12.75">
      <c r="A5" s="373"/>
      <c r="B5" s="373"/>
      <c r="C5" s="373"/>
      <c r="D5" s="373"/>
    </row>
    <row r="6" spans="1:4" ht="12.75">
      <c r="A6" s="89"/>
      <c r="B6" s="82"/>
      <c r="C6" s="82"/>
      <c r="D6" s="82"/>
    </row>
    <row r="7" spans="1:4" ht="12.75">
      <c r="A7" s="89"/>
      <c r="B7" s="77"/>
      <c r="C7" s="77"/>
      <c r="D7" s="77"/>
    </row>
  </sheetData>
  <sheetProtection/>
  <mergeCells count="2">
    <mergeCell ref="A5:D5"/>
    <mergeCell ref="A1:G1"/>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00390625" defaultRowHeight="12.75"/>
  <cols>
    <col min="1" max="1" width="38.125" style="0" customWidth="1"/>
    <col min="2" max="7" width="7.00390625" style="0" customWidth="1"/>
  </cols>
  <sheetData>
    <row r="1" spans="1:7" ht="37.5" customHeight="1">
      <c r="A1" s="375" t="s">
        <v>116</v>
      </c>
      <c r="B1" s="375"/>
      <c r="C1" s="375"/>
      <c r="D1" s="375"/>
      <c r="E1" s="375"/>
      <c r="F1" s="375"/>
      <c r="G1" s="375"/>
    </row>
    <row r="2" spans="1:7" ht="12.75">
      <c r="A2" s="90"/>
      <c r="B2" s="3">
        <v>2014</v>
      </c>
      <c r="C2" s="36">
        <v>2015</v>
      </c>
      <c r="D2" s="13">
        <v>2016</v>
      </c>
      <c r="E2" s="13">
        <v>2017</v>
      </c>
      <c r="F2" s="13">
        <v>2018</v>
      </c>
      <c r="G2" s="13">
        <v>2019</v>
      </c>
    </row>
    <row r="3" spans="1:7" ht="12.75">
      <c r="A3" s="376" t="s">
        <v>384</v>
      </c>
      <c r="B3" s="376"/>
      <c r="C3" s="376"/>
      <c r="D3" s="376"/>
      <c r="E3" s="376"/>
      <c r="F3" s="376"/>
      <c r="G3" s="376"/>
    </row>
    <row r="4" spans="1:7" ht="12.75">
      <c r="A4" s="91" t="s">
        <v>117</v>
      </c>
      <c r="B4" s="92">
        <v>22792.4</v>
      </c>
      <c r="C4" s="92">
        <v>22157.5</v>
      </c>
      <c r="D4" s="92">
        <v>22614.8</v>
      </c>
      <c r="E4" s="92">
        <v>22838.3</v>
      </c>
      <c r="F4" s="92">
        <v>22642.1</v>
      </c>
      <c r="G4" s="92">
        <v>22887.7</v>
      </c>
    </row>
    <row r="5" spans="1:7" ht="12" customHeight="1">
      <c r="A5" s="6" t="s">
        <v>118</v>
      </c>
      <c r="B5" s="94">
        <v>10138.9</v>
      </c>
      <c r="C5" s="94">
        <v>9953.8</v>
      </c>
      <c r="D5" s="94">
        <v>10182.8</v>
      </c>
      <c r="E5" s="94">
        <v>10418.3</v>
      </c>
      <c r="F5" s="94">
        <v>10352.4</v>
      </c>
      <c r="G5" s="94">
        <v>10390.6</v>
      </c>
    </row>
    <row r="6" spans="1:7" ht="12.75">
      <c r="A6" s="6" t="s">
        <v>119</v>
      </c>
      <c r="B6" s="94">
        <v>265.8</v>
      </c>
      <c r="C6" s="94">
        <v>261.2</v>
      </c>
      <c r="D6" s="94">
        <v>300.9</v>
      </c>
      <c r="E6" s="95">
        <v>266.4</v>
      </c>
      <c r="F6" s="94">
        <v>273.9</v>
      </c>
      <c r="G6" s="222">
        <v>273.7</v>
      </c>
    </row>
    <row r="7" spans="1:7" ht="12.75">
      <c r="A7" s="6" t="s">
        <v>120</v>
      </c>
      <c r="B7" s="94">
        <v>145.1</v>
      </c>
      <c r="C7" s="94">
        <v>155.2</v>
      </c>
      <c r="D7" s="94">
        <v>156.9</v>
      </c>
      <c r="E7" s="19">
        <v>157.6</v>
      </c>
      <c r="F7" s="94">
        <v>157.3</v>
      </c>
      <c r="G7" s="222">
        <v>157.6</v>
      </c>
    </row>
    <row r="8" spans="1:7" ht="21">
      <c r="A8" s="10" t="s">
        <v>121</v>
      </c>
      <c r="B8" s="94"/>
      <c r="C8" s="94"/>
      <c r="D8" s="193"/>
      <c r="E8" s="193"/>
      <c r="F8" s="193"/>
      <c r="G8" s="222"/>
    </row>
    <row r="9" spans="1:7" ht="12.75">
      <c r="A9" s="6" t="s">
        <v>122</v>
      </c>
      <c r="B9" s="94">
        <v>37.7</v>
      </c>
      <c r="C9" s="94">
        <v>31.2</v>
      </c>
      <c r="D9" s="94">
        <v>34.4</v>
      </c>
      <c r="E9" s="19">
        <v>39.6</v>
      </c>
      <c r="F9" s="94">
        <v>40.5</v>
      </c>
      <c r="G9" s="231">
        <v>38</v>
      </c>
    </row>
    <row r="10" spans="1:7" ht="12.75">
      <c r="A10" s="6" t="s">
        <v>123</v>
      </c>
      <c r="B10" s="94">
        <v>192.6</v>
      </c>
      <c r="C10" s="94">
        <v>192.6</v>
      </c>
      <c r="D10" s="94">
        <v>208.3</v>
      </c>
      <c r="E10" s="19">
        <v>227.5</v>
      </c>
      <c r="F10" s="94">
        <v>208.2</v>
      </c>
      <c r="G10" s="222">
        <v>205.6</v>
      </c>
    </row>
    <row r="11" spans="1:7" ht="12.75">
      <c r="A11" s="6" t="s">
        <v>124</v>
      </c>
      <c r="B11" s="94">
        <v>586.5</v>
      </c>
      <c r="C11" s="94">
        <v>574.3</v>
      </c>
      <c r="D11" s="94">
        <v>554.8</v>
      </c>
      <c r="E11" s="25">
        <v>556.2</v>
      </c>
      <c r="F11" s="60">
        <v>543.4</v>
      </c>
      <c r="G11" s="222">
        <v>558.9</v>
      </c>
    </row>
    <row r="12" spans="1:7" ht="12.75">
      <c r="A12" s="6" t="s">
        <v>125</v>
      </c>
      <c r="B12" s="94">
        <v>557.2</v>
      </c>
      <c r="C12" s="94">
        <v>545.5</v>
      </c>
      <c r="D12" s="94">
        <v>578.2</v>
      </c>
      <c r="E12" s="25">
        <v>610.7</v>
      </c>
      <c r="F12" s="94">
        <v>581.3</v>
      </c>
      <c r="G12" s="222">
        <v>544.9</v>
      </c>
    </row>
    <row r="13" spans="1:7" ht="21">
      <c r="A13" s="10" t="s">
        <v>126</v>
      </c>
      <c r="B13" s="94"/>
      <c r="C13" s="94"/>
      <c r="D13" s="193"/>
      <c r="E13" s="193"/>
      <c r="F13" s="193"/>
      <c r="G13" s="222"/>
    </row>
    <row r="14" spans="1:7" ht="12.75">
      <c r="A14" s="6" t="s">
        <v>127</v>
      </c>
      <c r="B14" s="94">
        <v>282.2</v>
      </c>
      <c r="C14" s="94">
        <v>286.5</v>
      </c>
      <c r="D14" s="94">
        <v>268</v>
      </c>
      <c r="E14" s="25">
        <v>293.9</v>
      </c>
      <c r="F14" s="94">
        <v>284.3</v>
      </c>
      <c r="G14" s="231">
        <v>316</v>
      </c>
    </row>
    <row r="15" spans="1:7" ht="12.75">
      <c r="A15" s="6" t="s">
        <v>128</v>
      </c>
      <c r="B15" s="94">
        <v>1065.1</v>
      </c>
      <c r="C15" s="94">
        <v>1004.3</v>
      </c>
      <c r="D15" s="94">
        <v>1001.7</v>
      </c>
      <c r="E15" s="94">
        <v>1033.6</v>
      </c>
      <c r="F15" s="94">
        <v>1013.3</v>
      </c>
      <c r="G15" s="222">
        <v>1005.3</v>
      </c>
    </row>
    <row r="16" spans="1:7" ht="21">
      <c r="A16" s="10" t="s">
        <v>129</v>
      </c>
      <c r="B16" s="94"/>
      <c r="C16" s="94"/>
      <c r="D16" s="193"/>
      <c r="E16" s="193"/>
      <c r="F16" s="193"/>
      <c r="G16" s="222"/>
    </row>
    <row r="17" spans="1:7" ht="12.75">
      <c r="A17" s="6" t="s">
        <v>130</v>
      </c>
      <c r="B17" s="94">
        <v>406</v>
      </c>
      <c r="C17" s="94">
        <v>392.4</v>
      </c>
      <c r="D17" s="94">
        <v>410.5</v>
      </c>
      <c r="E17" s="19">
        <v>470.1</v>
      </c>
      <c r="F17" s="94">
        <v>443.7</v>
      </c>
      <c r="G17" s="231">
        <v>416</v>
      </c>
    </row>
    <row r="18" spans="1:7" ht="12.75">
      <c r="A18" s="6" t="s">
        <v>131</v>
      </c>
      <c r="B18" s="94">
        <v>804.4</v>
      </c>
      <c r="C18" s="94">
        <v>778.7</v>
      </c>
      <c r="D18" s="94">
        <v>755.7</v>
      </c>
      <c r="E18" s="19">
        <v>752.3</v>
      </c>
      <c r="F18" s="94">
        <v>745.2</v>
      </c>
      <c r="G18" s="222">
        <v>773.6</v>
      </c>
    </row>
    <row r="19" spans="1:7" ht="12.75">
      <c r="A19" s="6" t="s">
        <v>132</v>
      </c>
      <c r="B19" s="94">
        <v>659.2</v>
      </c>
      <c r="C19" s="94">
        <v>626</v>
      </c>
      <c r="D19" s="94">
        <v>614.4</v>
      </c>
      <c r="E19" s="19">
        <v>610.9</v>
      </c>
      <c r="F19" s="94">
        <v>597.1</v>
      </c>
      <c r="G19" s="222">
        <v>612.8</v>
      </c>
    </row>
    <row r="20" spans="1:7" ht="21">
      <c r="A20" s="10" t="s">
        <v>133</v>
      </c>
      <c r="B20" s="94"/>
      <c r="C20" s="94"/>
      <c r="D20" s="193"/>
      <c r="E20" s="193"/>
      <c r="F20" s="193"/>
      <c r="G20" s="222"/>
    </row>
    <row r="21" spans="1:7" ht="12.75">
      <c r="A21" s="6" t="s">
        <v>134</v>
      </c>
      <c r="B21" s="94">
        <v>785.1</v>
      </c>
      <c r="C21" s="94">
        <v>752.9</v>
      </c>
      <c r="D21" s="94">
        <v>772.6</v>
      </c>
      <c r="E21" s="25">
        <v>761.6</v>
      </c>
      <c r="F21" s="94">
        <v>766.7</v>
      </c>
      <c r="G21" s="222">
        <v>773.2</v>
      </c>
    </row>
    <row r="22" spans="1:7" ht="12.75">
      <c r="A22" s="6" t="s">
        <v>135</v>
      </c>
      <c r="B22" s="94">
        <v>370.2</v>
      </c>
      <c r="C22" s="94">
        <v>335.4</v>
      </c>
      <c r="D22" s="94">
        <v>280.4</v>
      </c>
      <c r="E22" s="25">
        <v>275.1</v>
      </c>
      <c r="F22" s="94">
        <v>252.4</v>
      </c>
      <c r="G22" s="222">
        <v>245.7</v>
      </c>
    </row>
    <row r="23" spans="1:7" ht="12.75">
      <c r="A23" s="6" t="s">
        <v>136</v>
      </c>
      <c r="B23" s="94">
        <v>182.3</v>
      </c>
      <c r="C23" s="94">
        <v>184.8</v>
      </c>
      <c r="D23" s="94">
        <v>188.5</v>
      </c>
      <c r="E23" s="25">
        <v>180.7</v>
      </c>
      <c r="F23" s="94">
        <v>198.9</v>
      </c>
      <c r="G23" s="222">
        <v>219.8</v>
      </c>
    </row>
    <row r="24" spans="1:7" ht="12.75">
      <c r="A24" s="6" t="s">
        <v>137</v>
      </c>
      <c r="B24" s="94">
        <v>589.2</v>
      </c>
      <c r="C24" s="94">
        <v>558.2</v>
      </c>
      <c r="D24" s="94">
        <v>574.4</v>
      </c>
      <c r="E24" s="25">
        <v>592.7</v>
      </c>
      <c r="F24" s="94">
        <v>573.7</v>
      </c>
      <c r="G24" s="222">
        <v>559.8</v>
      </c>
    </row>
    <row r="25" spans="1:7" ht="20.25">
      <c r="A25" s="47" t="s">
        <v>138</v>
      </c>
      <c r="B25" s="94"/>
      <c r="C25" s="94"/>
      <c r="D25" s="193"/>
      <c r="E25" s="193"/>
      <c r="F25" s="193"/>
      <c r="G25" s="222"/>
    </row>
    <row r="26" spans="1:7" ht="12.75">
      <c r="A26" s="371" t="s">
        <v>393</v>
      </c>
      <c r="B26" s="371"/>
      <c r="C26" s="371"/>
      <c r="D26" s="371"/>
      <c r="E26" s="371"/>
      <c r="F26" s="371"/>
      <c r="G26" s="371"/>
    </row>
    <row r="27" spans="1:7" ht="12.75">
      <c r="A27" s="91" t="s">
        <v>139</v>
      </c>
      <c r="B27" s="22">
        <f>B4/2844673*100000</f>
        <v>801.230932342663</v>
      </c>
      <c r="C27" s="22">
        <f>C4/2824387*100000</f>
        <v>784.5065141568772</v>
      </c>
      <c r="D27" s="96">
        <f>D4/2779952*100000</f>
        <v>813.4960603636322</v>
      </c>
      <c r="E27" s="59">
        <f>E4/2730364*100000</f>
        <v>836.4562380693562</v>
      </c>
      <c r="F27" s="59">
        <f>F4/2686064*100000</f>
        <v>842.9471524133453</v>
      </c>
      <c r="G27" s="249">
        <v>866.8</v>
      </c>
    </row>
    <row r="28" spans="1:7" ht="13.5" customHeight="1">
      <c r="A28" s="6" t="s">
        <v>140</v>
      </c>
      <c r="B28" s="25">
        <f aca="true" t="shared" si="0" ref="B28:B47">B5/2844673*100000</f>
        <v>356.41706445696923</v>
      </c>
      <c r="C28" s="25">
        <f aca="true" t="shared" si="1" ref="C28:C47">C5/2824387*100000</f>
        <v>352.4233754085399</v>
      </c>
      <c r="D28" s="251">
        <f aca="true" t="shared" si="2" ref="D28:D47">D5/2779952*100000</f>
        <v>366.29409428652</v>
      </c>
      <c r="E28" s="60">
        <f aca="true" t="shared" si="3" ref="E28:E47">E5/2730364*100000</f>
        <v>381.5718343781268</v>
      </c>
      <c r="F28" s="60">
        <f aca="true" t="shared" si="4" ref="F28:F47">F5/2686064*100000</f>
        <v>385.41151662804754</v>
      </c>
      <c r="G28" s="231">
        <f aca="true" t="shared" si="5" ref="G28:G47">G5/2640438*100000</f>
        <v>393.51804511221246</v>
      </c>
    </row>
    <row r="29" spans="1:8" ht="12.75">
      <c r="A29" s="6" t="s">
        <v>141</v>
      </c>
      <c r="B29" s="25">
        <f t="shared" si="0"/>
        <v>9.34378046264017</v>
      </c>
      <c r="C29" s="25">
        <f t="shared" si="1"/>
        <v>9.248024438577291</v>
      </c>
      <c r="D29" s="251">
        <f t="shared" si="2"/>
        <v>10.823927895157901</v>
      </c>
      <c r="E29" s="60">
        <f t="shared" si="3"/>
        <v>9.756940832797385</v>
      </c>
      <c r="F29" s="60">
        <f t="shared" si="4"/>
        <v>10.197076465787859</v>
      </c>
      <c r="G29" s="307">
        <f t="shared" si="5"/>
        <v>10.365704477817696</v>
      </c>
      <c r="H29" s="218"/>
    </row>
    <row r="30" spans="1:8" ht="12.75">
      <c r="A30" s="6" t="s">
        <v>142</v>
      </c>
      <c r="B30" s="25">
        <f t="shared" si="0"/>
        <v>5.100762020801688</v>
      </c>
      <c r="C30" s="25">
        <f t="shared" si="1"/>
        <v>5.49499767560182</v>
      </c>
      <c r="D30" s="251">
        <f t="shared" si="2"/>
        <v>5.643982342141159</v>
      </c>
      <c r="E30" s="60">
        <f t="shared" si="3"/>
        <v>5.7721241563395935</v>
      </c>
      <c r="F30" s="60">
        <f t="shared" si="4"/>
        <v>5.8561523478219435</v>
      </c>
      <c r="G30" s="307">
        <f t="shared" si="5"/>
        <v>5.968706706993309</v>
      </c>
      <c r="H30" s="218"/>
    </row>
    <row r="31" spans="1:8" ht="21">
      <c r="A31" s="10" t="s">
        <v>121</v>
      </c>
      <c r="B31" s="25"/>
      <c r="C31" s="25"/>
      <c r="D31" s="251"/>
      <c r="E31" s="60"/>
      <c r="F31" s="60"/>
      <c r="G31" s="307"/>
      <c r="H31" s="218"/>
    </row>
    <row r="32" spans="1:8" ht="12.75">
      <c r="A32" s="6" t="s">
        <v>122</v>
      </c>
      <c r="B32" s="25">
        <f t="shared" si="0"/>
        <v>1.325284136348888</v>
      </c>
      <c r="C32" s="25">
        <f t="shared" si="1"/>
        <v>1.1046644811776856</v>
      </c>
      <c r="D32" s="251">
        <f t="shared" si="2"/>
        <v>1.2374314376651108</v>
      </c>
      <c r="E32" s="60">
        <f t="shared" si="3"/>
        <v>1.4503560697401519</v>
      </c>
      <c r="F32" s="60">
        <f t="shared" si="4"/>
        <v>1.5077823908886758</v>
      </c>
      <c r="G32" s="307">
        <f t="shared" si="5"/>
        <v>1.43915517046793</v>
      </c>
      <c r="H32" s="218"/>
    </row>
    <row r="33" spans="1:8" ht="12.75">
      <c r="A33" s="6" t="s">
        <v>123</v>
      </c>
      <c r="B33" s="25">
        <f t="shared" si="0"/>
        <v>6.770549725750552</v>
      </c>
      <c r="C33" s="25">
        <f t="shared" si="1"/>
        <v>6.819178816500713</v>
      </c>
      <c r="D33" s="251">
        <f t="shared" si="2"/>
        <v>7.492935129815192</v>
      </c>
      <c r="E33" s="60">
        <f t="shared" si="3"/>
        <v>8.33222237035062</v>
      </c>
      <c r="F33" s="60">
        <f t="shared" si="4"/>
        <v>7.751118365012895</v>
      </c>
      <c r="G33" s="307">
        <f t="shared" si="5"/>
        <v>7.786586922321221</v>
      </c>
      <c r="H33" s="218"/>
    </row>
    <row r="34" spans="1:8" ht="12.75">
      <c r="A34" s="6" t="s">
        <v>124</v>
      </c>
      <c r="B34" s="25">
        <f t="shared" si="0"/>
        <v>20.617483977947554</v>
      </c>
      <c r="C34" s="25">
        <f t="shared" si="1"/>
        <v>20.33361575449823</v>
      </c>
      <c r="D34" s="251">
        <f t="shared" si="2"/>
        <v>19.957179116761726</v>
      </c>
      <c r="E34" s="60">
        <f t="shared" si="3"/>
        <v>20.370910252259407</v>
      </c>
      <c r="F34" s="60">
        <f t="shared" si="4"/>
        <v>20.230344474293986</v>
      </c>
      <c r="G34" s="307">
        <f t="shared" si="5"/>
        <v>21.16694275722437</v>
      </c>
      <c r="H34" s="218"/>
    </row>
    <row r="35" spans="1:8" ht="12.75">
      <c r="A35" s="6" t="s">
        <v>125</v>
      </c>
      <c r="B35" s="25">
        <f t="shared" si="0"/>
        <v>19.58748861468436</v>
      </c>
      <c r="C35" s="25">
        <f t="shared" si="1"/>
        <v>19.313925464180368</v>
      </c>
      <c r="D35" s="251">
        <f t="shared" si="2"/>
        <v>20.79892026912695</v>
      </c>
      <c r="E35" s="60">
        <f t="shared" si="3"/>
        <v>22.366981105815928</v>
      </c>
      <c r="F35" s="60">
        <f t="shared" si="4"/>
        <v>21.641330958607092</v>
      </c>
      <c r="G35" s="307">
        <f t="shared" si="5"/>
        <v>20.636727694420394</v>
      </c>
      <c r="H35" s="218"/>
    </row>
    <row r="36" spans="1:8" ht="21">
      <c r="A36" s="10" t="s">
        <v>126</v>
      </c>
      <c r="B36" s="25"/>
      <c r="C36" s="25"/>
      <c r="D36" s="251"/>
      <c r="E36" s="60"/>
      <c r="F36" s="60"/>
      <c r="G36" s="307"/>
      <c r="H36" s="218"/>
    </row>
    <row r="37" spans="1:8" ht="12.75">
      <c r="A37" s="6" t="s">
        <v>127</v>
      </c>
      <c r="B37" s="25">
        <f t="shared" si="0"/>
        <v>9.920296638664619</v>
      </c>
      <c r="C37" s="25">
        <f t="shared" si="1"/>
        <v>10.143794033891247</v>
      </c>
      <c r="D37" s="251">
        <f t="shared" si="2"/>
        <v>9.64045422367005</v>
      </c>
      <c r="E37" s="60">
        <f t="shared" si="3"/>
        <v>10.764132547894713</v>
      </c>
      <c r="F37" s="60">
        <f t="shared" si="4"/>
        <v>10.584260092090137</v>
      </c>
      <c r="G37" s="307">
        <f t="shared" si="5"/>
        <v>11.967711417575417</v>
      </c>
      <c r="H37" s="218"/>
    </row>
    <row r="38" spans="1:8" ht="12.75">
      <c r="A38" s="6" t="s">
        <v>143</v>
      </c>
      <c r="B38" s="25">
        <f t="shared" si="0"/>
        <v>37.44191335875863</v>
      </c>
      <c r="C38" s="25">
        <f t="shared" si="1"/>
        <v>35.558158283549666</v>
      </c>
      <c r="D38" s="251">
        <f t="shared" si="2"/>
        <v>36.03299625317272</v>
      </c>
      <c r="E38" s="60">
        <f t="shared" si="3"/>
        <v>37.855758426349006</v>
      </c>
      <c r="F38" s="60">
        <f t="shared" si="4"/>
        <v>37.724343128086296</v>
      </c>
      <c r="G38" s="307">
        <f t="shared" si="5"/>
        <v>38.07322875977395</v>
      </c>
      <c r="H38" s="218"/>
    </row>
    <row r="39" spans="1:8" ht="23.25">
      <c r="A39" s="10" t="s">
        <v>144</v>
      </c>
      <c r="B39" s="25"/>
      <c r="C39" s="25"/>
      <c r="D39" s="251"/>
      <c r="E39" s="60"/>
      <c r="F39" s="60"/>
      <c r="G39" s="307"/>
      <c r="H39" s="218"/>
    </row>
    <row r="40" spans="1:8" ht="12.75">
      <c r="A40" s="6" t="s">
        <v>130</v>
      </c>
      <c r="B40" s="25">
        <f t="shared" si="0"/>
        <v>14.27229069914187</v>
      </c>
      <c r="C40" s="25">
        <f t="shared" si="1"/>
        <v>13.893280205580892</v>
      </c>
      <c r="D40" s="251">
        <f t="shared" si="2"/>
        <v>14.766442010509534</v>
      </c>
      <c r="E40" s="60">
        <f t="shared" si="3"/>
        <v>17.217484555172863</v>
      </c>
      <c r="F40" s="60">
        <f t="shared" si="4"/>
        <v>16.51859374906927</v>
      </c>
      <c r="G40" s="307">
        <f t="shared" si="5"/>
        <v>15.754961866175233</v>
      </c>
      <c r="H40" s="218"/>
    </row>
    <row r="41" spans="1:8" ht="12.75">
      <c r="A41" s="6" t="s">
        <v>131</v>
      </c>
      <c r="B41" s="25">
        <f t="shared" si="0"/>
        <v>28.27741536549192</v>
      </c>
      <c r="C41" s="25">
        <f t="shared" si="1"/>
        <v>27.570584342726406</v>
      </c>
      <c r="D41" s="251">
        <f t="shared" si="2"/>
        <v>27.18392260010245</v>
      </c>
      <c r="E41" s="60">
        <f t="shared" si="3"/>
        <v>27.553102809735254</v>
      </c>
      <c r="F41" s="60">
        <f t="shared" si="4"/>
        <v>27.743195992351634</v>
      </c>
      <c r="G41" s="307">
        <f t="shared" si="5"/>
        <v>29.298169470368173</v>
      </c>
      <c r="H41" s="218"/>
    </row>
    <row r="42" spans="1:8" ht="12.75">
      <c r="A42" s="6" t="s">
        <v>132</v>
      </c>
      <c r="B42" s="25">
        <f t="shared" si="0"/>
        <v>23.1731380021535</v>
      </c>
      <c r="C42" s="25">
        <f t="shared" si="1"/>
        <v>22.16410144927023</v>
      </c>
      <c r="D42" s="251">
        <f t="shared" si="2"/>
        <v>22.10110102620477</v>
      </c>
      <c r="E42" s="60">
        <f t="shared" si="3"/>
        <v>22.37430613647118</v>
      </c>
      <c r="F42" s="60">
        <f t="shared" si="4"/>
        <v>22.22955223702786</v>
      </c>
      <c r="G42" s="307">
        <f t="shared" si="5"/>
        <v>23.20827074901967</v>
      </c>
      <c r="H42" s="218"/>
    </row>
    <row r="43" spans="1:8" ht="21">
      <c r="A43" s="10" t="s">
        <v>133</v>
      </c>
      <c r="B43" s="25"/>
      <c r="C43" s="25"/>
      <c r="D43" s="251"/>
      <c r="E43" s="60"/>
      <c r="F43" s="60"/>
      <c r="G43" s="307"/>
      <c r="H43" s="218"/>
    </row>
    <row r="44" spans="1:8" ht="12.75">
      <c r="A44" s="6" t="s">
        <v>134</v>
      </c>
      <c r="B44" s="25">
        <f t="shared" si="0"/>
        <v>27.59895425590217</v>
      </c>
      <c r="C44" s="25">
        <f t="shared" si="1"/>
        <v>26.657111790983315</v>
      </c>
      <c r="D44" s="251">
        <f t="shared" si="2"/>
        <v>27.791846765699553</v>
      </c>
      <c r="E44" s="60">
        <f t="shared" si="3"/>
        <v>27.893716735204535</v>
      </c>
      <c r="F44" s="60">
        <f t="shared" si="4"/>
        <v>28.54362368134192</v>
      </c>
      <c r="G44" s="307">
        <f t="shared" si="5"/>
        <v>29.283020468573778</v>
      </c>
      <c r="H44" s="218"/>
    </row>
    <row r="45" spans="1:8" ht="12.75">
      <c r="A45" s="6" t="s">
        <v>135</v>
      </c>
      <c r="B45" s="25">
        <f t="shared" si="0"/>
        <v>13.013798070990937</v>
      </c>
      <c r="C45" s="25">
        <f t="shared" si="1"/>
        <v>11.875143172660119</v>
      </c>
      <c r="D45" s="251">
        <f t="shared" si="2"/>
        <v>10.086505090735379</v>
      </c>
      <c r="E45" s="60">
        <f t="shared" si="3"/>
        <v>10.075579666300905</v>
      </c>
      <c r="F45" s="60">
        <f t="shared" si="4"/>
        <v>9.396648776797575</v>
      </c>
      <c r="G45" s="307">
        <f t="shared" si="5"/>
        <v>9.305274352209747</v>
      </c>
      <c r="H45" s="218"/>
    </row>
    <row r="46" spans="1:8" ht="12.75">
      <c r="A46" s="6" t="s">
        <v>136</v>
      </c>
      <c r="B46" s="25">
        <f t="shared" si="0"/>
        <v>6.4084694444669035</v>
      </c>
      <c r="C46" s="25">
        <f t="shared" si="1"/>
        <v>6.543012696206292</v>
      </c>
      <c r="D46" s="251">
        <f t="shared" si="2"/>
        <v>6.780692616275389</v>
      </c>
      <c r="E46" s="60">
        <f t="shared" si="3"/>
        <v>6.618165197021349</v>
      </c>
      <c r="F46" s="60">
        <f t="shared" si="4"/>
        <v>7.404886853031051</v>
      </c>
      <c r="G46" s="307">
        <f t="shared" si="5"/>
        <v>8.324376486022395</v>
      </c>
      <c r="H46" s="218"/>
    </row>
    <row r="47" spans="1:8" ht="12.75">
      <c r="A47" s="6" t="s">
        <v>137</v>
      </c>
      <c r="B47" s="25">
        <f t="shared" si="0"/>
        <v>20.712398226439383</v>
      </c>
      <c r="C47" s="25">
        <f t="shared" si="1"/>
        <v>19.763580557480264</v>
      </c>
      <c r="D47" s="251">
        <f t="shared" si="2"/>
        <v>20.662227261477895</v>
      </c>
      <c r="E47" s="60">
        <f t="shared" si="3"/>
        <v>21.707728346843133</v>
      </c>
      <c r="F47" s="60">
        <f t="shared" si="4"/>
        <v>21.358389077847736</v>
      </c>
      <c r="G47" s="307">
        <f t="shared" si="5"/>
        <v>21.201028011261766</v>
      </c>
      <c r="H47" s="218"/>
    </row>
    <row r="48" spans="1:8" ht="21">
      <c r="A48" s="98" t="s">
        <v>138</v>
      </c>
      <c r="B48" s="22"/>
      <c r="C48" s="22"/>
      <c r="D48" s="96"/>
      <c r="E48" s="14"/>
      <c r="F48" s="1"/>
      <c r="G48" s="184"/>
      <c r="H48" s="218"/>
    </row>
    <row r="49" spans="1:6" ht="12.75">
      <c r="A49" s="374" t="s">
        <v>145</v>
      </c>
      <c r="B49" s="374"/>
      <c r="C49" s="374"/>
      <c r="D49" s="374"/>
      <c r="E49" s="374"/>
      <c r="F49" s="374"/>
    </row>
  </sheetData>
  <sheetProtection/>
  <mergeCells count="4">
    <mergeCell ref="A49:F49"/>
    <mergeCell ref="A1:G1"/>
    <mergeCell ref="A3:G3"/>
    <mergeCell ref="A26:G26"/>
  </mergeCell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G17"/>
  <sheetViews>
    <sheetView zoomScalePageLayoutView="0" workbookViewId="0" topLeftCell="A1">
      <selection activeCell="A1" sqref="A1:G1"/>
    </sheetView>
  </sheetViews>
  <sheetFormatPr defaultColWidth="9.00390625" defaultRowHeight="12.75"/>
  <cols>
    <col min="1" max="1" width="35.375" style="0" customWidth="1"/>
    <col min="2" max="7" width="6.875" style="0" customWidth="1"/>
  </cols>
  <sheetData>
    <row r="1" spans="1:7" ht="37.5" customHeight="1">
      <c r="A1" s="366" t="s">
        <v>146</v>
      </c>
      <c r="B1" s="366"/>
      <c r="C1" s="366"/>
      <c r="D1" s="366"/>
      <c r="E1" s="366"/>
      <c r="F1" s="366"/>
      <c r="G1" s="366"/>
    </row>
    <row r="2" spans="1:7" ht="12.75">
      <c r="A2" s="2"/>
      <c r="B2" s="3">
        <v>2014</v>
      </c>
      <c r="C2" s="252">
        <v>2015</v>
      </c>
      <c r="D2" s="253">
        <v>2016</v>
      </c>
      <c r="E2" s="253">
        <v>2017</v>
      </c>
      <c r="F2" s="253">
        <v>2018</v>
      </c>
      <c r="G2" s="13">
        <v>2019</v>
      </c>
    </row>
    <row r="3" spans="1:7" ht="12.75">
      <c r="A3" s="100" t="s">
        <v>147</v>
      </c>
      <c r="B3" s="19">
        <v>634</v>
      </c>
      <c r="C3" s="19">
        <v>636</v>
      </c>
      <c r="D3" s="19">
        <v>622</v>
      </c>
      <c r="E3" s="19">
        <v>628</v>
      </c>
      <c r="F3" s="19">
        <v>610</v>
      </c>
      <c r="G3" s="245">
        <v>637</v>
      </c>
    </row>
    <row r="4" spans="1:7" ht="21">
      <c r="A4" s="79" t="s">
        <v>148</v>
      </c>
      <c r="B4" s="19"/>
      <c r="C4" s="19"/>
      <c r="D4" s="1"/>
      <c r="E4" s="1"/>
      <c r="F4" s="1"/>
      <c r="G4" s="245"/>
    </row>
    <row r="5" spans="1:7" ht="30.75">
      <c r="A5" s="6" t="s">
        <v>149</v>
      </c>
      <c r="B5" s="220">
        <v>4.3</v>
      </c>
      <c r="C5" s="220">
        <v>4.3</v>
      </c>
      <c r="D5" s="220">
        <v>4.3</v>
      </c>
      <c r="E5" s="220">
        <v>4.4</v>
      </c>
      <c r="F5" s="220">
        <v>4.3</v>
      </c>
      <c r="G5" s="285">
        <v>4.6</v>
      </c>
    </row>
    <row r="6" spans="1:7" ht="21">
      <c r="A6" s="74" t="s">
        <v>150</v>
      </c>
      <c r="B6" s="8">
        <v>1331</v>
      </c>
      <c r="C6" s="8">
        <v>1062</v>
      </c>
      <c r="D6" s="8">
        <v>1081</v>
      </c>
      <c r="E6" s="8">
        <v>1008</v>
      </c>
      <c r="F6" s="8">
        <v>974</v>
      </c>
      <c r="G6" s="245">
        <v>923</v>
      </c>
    </row>
    <row r="7" spans="1:7" ht="41.25">
      <c r="A7" s="11" t="s">
        <v>151</v>
      </c>
      <c r="B7" s="19"/>
      <c r="C7" s="19"/>
      <c r="D7" s="1"/>
      <c r="E7" s="1"/>
      <c r="F7" s="1"/>
      <c r="G7" s="245"/>
    </row>
    <row r="8" spans="1:7" ht="12.75">
      <c r="A8" s="6" t="s">
        <v>152</v>
      </c>
      <c r="B8" s="25">
        <v>18.9</v>
      </c>
      <c r="C8" s="25">
        <v>14.4</v>
      </c>
      <c r="D8" s="19">
        <v>16.2</v>
      </c>
      <c r="E8" s="19">
        <v>15.2</v>
      </c>
      <c r="F8" s="19">
        <v>15.5</v>
      </c>
      <c r="G8" s="245">
        <v>15.2</v>
      </c>
    </row>
    <row r="9" spans="1:7" ht="21">
      <c r="A9" s="10" t="s">
        <v>153</v>
      </c>
      <c r="B9" s="19"/>
      <c r="C9" s="19"/>
      <c r="D9" s="1"/>
      <c r="E9" s="1"/>
      <c r="F9" s="1"/>
      <c r="G9" s="245"/>
    </row>
    <row r="10" spans="1:7" ht="12.75">
      <c r="A10" s="74" t="s">
        <v>154</v>
      </c>
      <c r="B10" s="19">
        <v>475</v>
      </c>
      <c r="C10" s="19">
        <v>492</v>
      </c>
      <c r="D10" s="19">
        <v>497</v>
      </c>
      <c r="E10" s="19">
        <v>469</v>
      </c>
      <c r="F10" s="19">
        <v>373</v>
      </c>
      <c r="G10" s="245">
        <v>471</v>
      </c>
    </row>
    <row r="11" spans="1:7" ht="21">
      <c r="A11" s="75" t="s">
        <v>155</v>
      </c>
      <c r="B11" s="19"/>
      <c r="C11" s="19"/>
      <c r="D11" s="1"/>
      <c r="E11" s="1"/>
      <c r="F11" s="1"/>
      <c r="G11" s="245"/>
    </row>
    <row r="12" spans="1:7" ht="12.75">
      <c r="A12" s="6" t="s">
        <v>156</v>
      </c>
      <c r="B12" s="19">
        <v>7.8</v>
      </c>
      <c r="C12" s="19">
        <v>8.1</v>
      </c>
      <c r="D12" s="25">
        <v>8.3</v>
      </c>
      <c r="E12" s="19">
        <v>7.9</v>
      </c>
      <c r="F12" s="19">
        <v>6.3</v>
      </c>
      <c r="G12" s="245">
        <v>8.2</v>
      </c>
    </row>
    <row r="13" spans="1:7" ht="21">
      <c r="A13" s="10" t="s">
        <v>157</v>
      </c>
      <c r="B13" s="19"/>
      <c r="C13" s="19"/>
      <c r="D13" s="1"/>
      <c r="E13" s="1"/>
      <c r="F13" s="1"/>
      <c r="G13" s="245"/>
    </row>
    <row r="14" spans="1:7" ht="12.75">
      <c r="A14" s="74" t="s">
        <v>158</v>
      </c>
      <c r="B14" s="8">
        <v>3092</v>
      </c>
      <c r="C14" s="8">
        <v>2871</v>
      </c>
      <c r="D14" s="8">
        <v>2880</v>
      </c>
      <c r="E14" s="8">
        <v>2768</v>
      </c>
      <c r="F14" s="8">
        <v>2728</v>
      </c>
      <c r="G14" s="286">
        <v>2724</v>
      </c>
    </row>
    <row r="15" spans="1:7" ht="21">
      <c r="A15" s="75" t="s">
        <v>159</v>
      </c>
      <c r="B15" s="8"/>
      <c r="C15" s="8"/>
      <c r="D15" s="1"/>
      <c r="E15" s="1"/>
      <c r="F15" s="1"/>
      <c r="G15" s="245"/>
    </row>
    <row r="16" spans="1:7" ht="12.75">
      <c r="A16" s="6" t="s">
        <v>156</v>
      </c>
      <c r="B16" s="19">
        <v>50.6</v>
      </c>
      <c r="C16" s="19">
        <v>47.4</v>
      </c>
      <c r="D16" s="19">
        <v>47.8</v>
      </c>
      <c r="E16" s="19">
        <v>46.4</v>
      </c>
      <c r="F16" s="19">
        <v>46.6</v>
      </c>
      <c r="G16" s="245">
        <v>47.5</v>
      </c>
    </row>
    <row r="17" spans="1:7" ht="21">
      <c r="A17" s="26" t="s">
        <v>157</v>
      </c>
      <c r="B17" s="101"/>
      <c r="C17" s="101"/>
      <c r="D17" s="101"/>
      <c r="E17" s="14"/>
      <c r="F17" s="14"/>
      <c r="G17" s="221"/>
    </row>
  </sheetData>
  <sheetProtection/>
  <mergeCells count="1">
    <mergeCell ref="A1:G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L9"/>
  <sheetViews>
    <sheetView zoomScalePageLayoutView="0" workbookViewId="0" topLeftCell="A1">
      <selection activeCell="A1" sqref="A1:G1"/>
    </sheetView>
  </sheetViews>
  <sheetFormatPr defaultColWidth="9.00390625" defaultRowHeight="12.75"/>
  <cols>
    <col min="1" max="1" width="32.125" style="0" customWidth="1"/>
    <col min="2" max="7" width="6.50390625" style="0" customWidth="1"/>
  </cols>
  <sheetData>
    <row r="1" spans="1:7" ht="36.75" customHeight="1">
      <c r="A1" s="366" t="s">
        <v>160</v>
      </c>
      <c r="B1" s="366"/>
      <c r="C1" s="366"/>
      <c r="D1" s="366"/>
      <c r="E1" s="366"/>
      <c r="F1" s="366"/>
      <c r="G1" s="366"/>
    </row>
    <row r="2" spans="1:7" ht="12.75">
      <c r="A2" s="90"/>
      <c r="B2" s="3">
        <v>2014</v>
      </c>
      <c r="C2" s="36">
        <v>2015</v>
      </c>
      <c r="D2" s="13">
        <v>2016</v>
      </c>
      <c r="E2" s="13">
        <v>2017</v>
      </c>
      <c r="F2" s="13">
        <v>2018</v>
      </c>
      <c r="G2" s="13">
        <v>2019</v>
      </c>
    </row>
    <row r="3" spans="1:7" ht="20.25">
      <c r="A3" s="102" t="s">
        <v>375</v>
      </c>
      <c r="B3" s="20"/>
      <c r="C3" s="20"/>
      <c r="D3" s="1"/>
      <c r="E3" s="1"/>
      <c r="F3" s="1"/>
      <c r="G3" s="222"/>
    </row>
    <row r="4" spans="1:7" ht="30">
      <c r="A4" s="45" t="s">
        <v>161</v>
      </c>
      <c r="B4" s="20"/>
      <c r="C4" s="20"/>
      <c r="D4" s="1"/>
      <c r="E4" s="1"/>
      <c r="F4" s="1"/>
      <c r="G4" s="222"/>
    </row>
    <row r="5" spans="1:12" ht="12.75">
      <c r="A5" s="47" t="s">
        <v>162</v>
      </c>
      <c r="B5" s="103">
        <v>13930</v>
      </c>
      <c r="C5" s="103">
        <v>14059</v>
      </c>
      <c r="D5" s="104">
        <v>13285</v>
      </c>
      <c r="E5" s="103">
        <v>12025</v>
      </c>
      <c r="F5" s="103">
        <v>10830</v>
      </c>
      <c r="G5" s="255">
        <v>10889</v>
      </c>
      <c r="H5" s="218"/>
      <c r="I5" s="218"/>
      <c r="J5" s="218"/>
      <c r="K5" s="218"/>
      <c r="L5" s="218"/>
    </row>
    <row r="6" spans="1:12" ht="12.75">
      <c r="A6" s="47" t="s">
        <v>163</v>
      </c>
      <c r="B6" s="19">
        <v>20</v>
      </c>
      <c r="C6" s="19">
        <v>20</v>
      </c>
      <c r="D6" s="19">
        <v>20</v>
      </c>
      <c r="E6" s="105">
        <v>18</v>
      </c>
      <c r="F6" s="189">
        <v>17</v>
      </c>
      <c r="G6" s="254">
        <v>18</v>
      </c>
      <c r="H6" s="218"/>
      <c r="I6" s="218"/>
      <c r="J6" s="218"/>
      <c r="K6" s="218"/>
      <c r="L6" s="218"/>
    </row>
    <row r="7" spans="1:12" ht="24" customHeight="1">
      <c r="A7" s="48" t="s">
        <v>164</v>
      </c>
      <c r="B7" s="19"/>
      <c r="C7" s="19"/>
      <c r="D7" s="1"/>
      <c r="E7" s="1"/>
      <c r="F7" s="1"/>
      <c r="G7" s="222"/>
      <c r="H7" s="218"/>
      <c r="I7" s="218"/>
      <c r="J7" s="218"/>
      <c r="K7" s="218"/>
      <c r="L7" s="218"/>
    </row>
    <row r="8" spans="1:12" ht="12.75">
      <c r="A8" s="47" t="s">
        <v>165</v>
      </c>
      <c r="B8" s="19">
        <v>34</v>
      </c>
      <c r="C8" s="19">
        <v>34</v>
      </c>
      <c r="D8" s="106">
        <v>32.99</v>
      </c>
      <c r="E8" s="19">
        <v>32</v>
      </c>
      <c r="F8" s="19">
        <v>31</v>
      </c>
      <c r="G8" s="222">
        <v>33</v>
      </c>
      <c r="H8" s="218"/>
      <c r="I8" s="218"/>
      <c r="J8" s="218"/>
      <c r="K8" s="218"/>
      <c r="L8" s="218"/>
    </row>
    <row r="9" spans="1:12" ht="20.25">
      <c r="A9" s="52" t="s">
        <v>166</v>
      </c>
      <c r="B9" s="107"/>
      <c r="C9" s="107"/>
      <c r="D9" s="107"/>
      <c r="E9" s="14"/>
      <c r="F9" s="14"/>
      <c r="G9" s="223"/>
      <c r="H9" s="218"/>
      <c r="I9" s="218"/>
      <c r="J9" s="218"/>
      <c r="K9" s="218"/>
      <c r="L9" s="218"/>
    </row>
  </sheetData>
  <sheetProtection/>
  <mergeCells count="1">
    <mergeCell ref="A1:G1"/>
  </mergeCells>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M4"/>
  <sheetViews>
    <sheetView zoomScalePageLayoutView="0" workbookViewId="0" topLeftCell="A1">
      <selection activeCell="A1" sqref="A1:G1"/>
    </sheetView>
  </sheetViews>
  <sheetFormatPr defaultColWidth="9.00390625" defaultRowHeight="12.75"/>
  <cols>
    <col min="1" max="1" width="30.50390625" style="0" customWidth="1"/>
    <col min="2" max="7" width="5.00390625" style="0" customWidth="1"/>
  </cols>
  <sheetData>
    <row r="1" spans="1:7" ht="35.25" customHeight="1">
      <c r="A1" s="366" t="s">
        <v>167</v>
      </c>
      <c r="B1" s="366"/>
      <c r="C1" s="366"/>
      <c r="D1" s="366"/>
      <c r="E1" s="366"/>
      <c r="F1" s="366"/>
      <c r="G1" s="366"/>
    </row>
    <row r="2" spans="1:7" ht="12.75">
      <c r="A2" s="108"/>
      <c r="B2" s="3">
        <v>2014</v>
      </c>
      <c r="C2" s="36">
        <v>2015</v>
      </c>
      <c r="D2" s="13">
        <v>2016</v>
      </c>
      <c r="E2" s="13">
        <v>2017</v>
      </c>
      <c r="F2" s="13">
        <v>2018</v>
      </c>
      <c r="G2" s="13">
        <v>2019</v>
      </c>
    </row>
    <row r="3" spans="1:7" ht="30">
      <c r="A3" s="109" t="s">
        <v>168</v>
      </c>
      <c r="B3" s="110">
        <f>13930/1000</f>
        <v>13.93</v>
      </c>
      <c r="C3" s="110">
        <f>14059/1000</f>
        <v>14.059</v>
      </c>
      <c r="D3" s="111">
        <f>13285/1000</f>
        <v>13.285</v>
      </c>
      <c r="E3" s="112">
        <v>12</v>
      </c>
      <c r="F3" s="190">
        <v>10.8</v>
      </c>
      <c r="G3" s="239">
        <v>10.9</v>
      </c>
    </row>
    <row r="4" spans="1:13" ht="30">
      <c r="A4" s="113" t="s">
        <v>169</v>
      </c>
      <c r="B4" s="259">
        <v>19.8</v>
      </c>
      <c r="C4" s="259">
        <v>20.4</v>
      </c>
      <c r="D4" s="259">
        <v>19.9</v>
      </c>
      <c r="E4" s="88">
        <v>18.2</v>
      </c>
      <c r="F4" s="260">
        <v>17.2</v>
      </c>
      <c r="G4" s="261">
        <v>17.9</v>
      </c>
      <c r="H4" s="19"/>
      <c r="I4" s="19"/>
      <c r="J4" s="19"/>
      <c r="K4" s="105"/>
      <c r="L4" s="189"/>
      <c r="M4" s="287"/>
    </row>
  </sheetData>
  <sheetProtection/>
  <mergeCells count="1">
    <mergeCell ref="A1:G1"/>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K13"/>
  <sheetViews>
    <sheetView zoomScalePageLayoutView="0" workbookViewId="0" topLeftCell="A1">
      <selection activeCell="A1" sqref="A1:G1"/>
    </sheetView>
  </sheetViews>
  <sheetFormatPr defaultColWidth="9.00390625" defaultRowHeight="12.75"/>
  <cols>
    <col min="1" max="1" width="32.50390625" style="0" customWidth="1"/>
    <col min="2" max="7" width="7.125" style="0" customWidth="1"/>
  </cols>
  <sheetData>
    <row r="1" spans="1:7" ht="36.75" customHeight="1">
      <c r="A1" s="366" t="s">
        <v>170</v>
      </c>
      <c r="B1" s="366"/>
      <c r="C1" s="366"/>
      <c r="D1" s="366"/>
      <c r="E1" s="366"/>
      <c r="F1" s="366"/>
      <c r="G1" s="366"/>
    </row>
    <row r="2" spans="1:7" ht="12.75">
      <c r="A2" s="2"/>
      <c r="B2" s="114">
        <v>2014</v>
      </c>
      <c r="C2" s="115">
        <v>2015</v>
      </c>
      <c r="D2" s="13">
        <v>2016</v>
      </c>
      <c r="E2" s="13">
        <v>2017</v>
      </c>
      <c r="F2" s="13">
        <v>2018</v>
      </c>
      <c r="G2" s="13">
        <v>2019</v>
      </c>
    </row>
    <row r="3" spans="1:9" ht="30">
      <c r="A3" s="65" t="s">
        <v>171</v>
      </c>
      <c r="B3" s="116"/>
      <c r="C3" s="116"/>
      <c r="D3" s="1"/>
      <c r="E3" s="1"/>
      <c r="F3" s="1"/>
      <c r="G3" s="245"/>
      <c r="H3" s="218"/>
      <c r="I3" s="218"/>
    </row>
    <row r="4" spans="1:11" ht="12.75">
      <c r="A4" s="47" t="s">
        <v>172</v>
      </c>
      <c r="B4" s="94">
        <v>2745.7</v>
      </c>
      <c r="C4" s="94">
        <v>2831.4</v>
      </c>
      <c r="D4" s="94">
        <v>2838</v>
      </c>
      <c r="E4" s="94">
        <v>2941.4</v>
      </c>
      <c r="F4" s="119">
        <v>2937.3</v>
      </c>
      <c r="G4" s="119">
        <v>3022.6</v>
      </c>
      <c r="H4" s="218"/>
      <c r="I4" s="218"/>
      <c r="K4" s="198"/>
    </row>
    <row r="5" spans="1:9" ht="20.25">
      <c r="A5" s="48" t="s">
        <v>173</v>
      </c>
      <c r="B5" s="94"/>
      <c r="C5" s="94"/>
      <c r="D5" s="288"/>
      <c r="E5" s="288"/>
      <c r="F5" s="288"/>
      <c r="G5" s="318"/>
      <c r="H5" s="218"/>
      <c r="I5" s="218"/>
    </row>
    <row r="6" spans="1:9" ht="12.75">
      <c r="A6" s="47" t="s">
        <v>174</v>
      </c>
      <c r="B6" s="94">
        <v>9652.2</v>
      </c>
      <c r="C6" s="94">
        <v>10024.8</v>
      </c>
      <c r="D6" s="95">
        <v>10209</v>
      </c>
      <c r="E6" s="94">
        <v>10772.7</v>
      </c>
      <c r="F6" s="212">
        <v>10845.9</v>
      </c>
      <c r="G6" s="318">
        <v>11349.1</v>
      </c>
      <c r="H6" s="218"/>
      <c r="I6" s="218"/>
    </row>
    <row r="7" spans="1:9" ht="20.25">
      <c r="A7" s="48" t="s">
        <v>175</v>
      </c>
      <c r="B7" s="94"/>
      <c r="C7" s="94"/>
      <c r="D7" s="288"/>
      <c r="E7" s="288"/>
      <c r="F7" s="288"/>
      <c r="G7" s="318"/>
      <c r="H7" s="218"/>
      <c r="I7" s="218"/>
    </row>
    <row r="8" spans="1:9" ht="20.25">
      <c r="A8" s="117" t="s">
        <v>176</v>
      </c>
      <c r="B8" s="94"/>
      <c r="C8" s="94"/>
      <c r="D8" s="288"/>
      <c r="E8" s="288"/>
      <c r="F8" s="288"/>
      <c r="G8" s="318"/>
      <c r="H8" s="218"/>
      <c r="I8" s="218"/>
    </row>
    <row r="9" spans="1:7" ht="40.5">
      <c r="A9" s="118" t="s">
        <v>177</v>
      </c>
      <c r="B9" s="94"/>
      <c r="C9" s="94"/>
      <c r="D9" s="288"/>
      <c r="E9" s="288"/>
      <c r="F9" s="288"/>
      <c r="G9" s="226"/>
    </row>
    <row r="10" spans="1:7" ht="12.75">
      <c r="A10" s="47" t="s">
        <v>178</v>
      </c>
      <c r="B10" s="94">
        <v>1127</v>
      </c>
      <c r="C10" s="94">
        <v>1161.3</v>
      </c>
      <c r="D10" s="119">
        <v>1152.93</v>
      </c>
      <c r="E10" s="94">
        <v>1179.7</v>
      </c>
      <c r="F10" s="212">
        <v>1126.1</v>
      </c>
      <c r="G10" s="238">
        <v>1123.9</v>
      </c>
    </row>
    <row r="11" spans="1:7" ht="20.25">
      <c r="A11" s="48" t="s">
        <v>173</v>
      </c>
      <c r="B11" s="94"/>
      <c r="C11" s="94"/>
      <c r="D11" s="288"/>
      <c r="E11" s="288"/>
      <c r="F11" s="288"/>
      <c r="G11" s="226"/>
    </row>
    <row r="12" spans="1:7" ht="12.75">
      <c r="A12" s="47" t="s">
        <v>179</v>
      </c>
      <c r="B12" s="94">
        <v>3961.6</v>
      </c>
      <c r="C12" s="94">
        <v>4111.6</v>
      </c>
      <c r="D12" s="119">
        <v>4147.3</v>
      </c>
      <c r="E12" s="94">
        <v>4320.5</v>
      </c>
      <c r="F12" s="94">
        <v>4158.1</v>
      </c>
      <c r="G12" s="226">
        <v>4220.3</v>
      </c>
    </row>
    <row r="13" spans="1:7" ht="20.25">
      <c r="A13" s="52" t="s">
        <v>175</v>
      </c>
      <c r="B13" s="289"/>
      <c r="C13" s="289"/>
      <c r="D13" s="289"/>
      <c r="E13" s="290"/>
      <c r="F13" s="290"/>
      <c r="G13" s="291"/>
    </row>
  </sheetData>
  <sheetProtection/>
  <mergeCells count="1">
    <mergeCell ref="A1:G1"/>
  </mergeCells>
  <printOptions/>
  <pageMargins left="0.7" right="0.7" top="0.75" bottom="0.75" header="0.3" footer="0.3"/>
  <pageSetup horizontalDpi="1200" verticalDpi="1200" orientation="portrait" paperSize="9" r:id="rId1"/>
</worksheet>
</file>

<file path=xl/worksheets/sheet16.xml><?xml version="1.0" encoding="utf-8"?>
<worksheet xmlns="http://schemas.openxmlformats.org/spreadsheetml/2006/main" xmlns:r="http://schemas.openxmlformats.org/officeDocument/2006/relationships">
  <dimension ref="A1:N67"/>
  <sheetViews>
    <sheetView zoomScalePageLayoutView="0" workbookViewId="0" topLeftCell="A1">
      <selection activeCell="A1" sqref="A1:G1"/>
    </sheetView>
  </sheetViews>
  <sheetFormatPr defaultColWidth="9.00390625" defaultRowHeight="12.75"/>
  <cols>
    <col min="1" max="1" width="38.375" style="0" customWidth="1"/>
  </cols>
  <sheetData>
    <row r="1" spans="1:7" ht="36.75" customHeight="1">
      <c r="A1" s="356" t="s">
        <v>180</v>
      </c>
      <c r="B1" s="357"/>
      <c r="C1" s="357"/>
      <c r="D1" s="357"/>
      <c r="E1" s="357"/>
      <c r="F1" s="357"/>
      <c r="G1" s="357"/>
    </row>
    <row r="2" spans="1:7" ht="69.75" customHeight="1">
      <c r="A2" s="377"/>
      <c r="B2" s="361" t="s">
        <v>181</v>
      </c>
      <c r="C2" s="379"/>
      <c r="D2" s="380"/>
      <c r="E2" s="379" t="s">
        <v>182</v>
      </c>
      <c r="F2" s="379"/>
      <c r="G2" s="379"/>
    </row>
    <row r="3" spans="1:14" ht="12.75">
      <c r="A3" s="378"/>
      <c r="B3" s="3">
        <v>2017</v>
      </c>
      <c r="C3" s="90">
        <v>2018</v>
      </c>
      <c r="D3" s="121">
        <v>2019</v>
      </c>
      <c r="E3" s="3">
        <v>2017</v>
      </c>
      <c r="F3" s="90">
        <v>2018</v>
      </c>
      <c r="G3" s="121">
        <v>2019</v>
      </c>
      <c r="H3" s="296"/>
      <c r="I3" s="296"/>
      <c r="J3" s="296"/>
      <c r="K3" s="296"/>
      <c r="L3" s="296"/>
      <c r="M3" s="296"/>
      <c r="N3" s="296"/>
    </row>
    <row r="4" spans="1:7" ht="12.75">
      <c r="A4" s="122" t="s">
        <v>183</v>
      </c>
      <c r="B4" s="92">
        <v>2941.4</v>
      </c>
      <c r="C4" s="123">
        <v>2937.3</v>
      </c>
      <c r="D4" s="123">
        <v>3022.6</v>
      </c>
      <c r="E4" s="92">
        <v>1179.7</v>
      </c>
      <c r="F4" s="213">
        <v>1126.1</v>
      </c>
      <c r="G4" s="237">
        <v>1123.9</v>
      </c>
    </row>
    <row r="5" spans="1:7" ht="20.25">
      <c r="A5" s="124" t="s">
        <v>184</v>
      </c>
      <c r="B5" s="92"/>
      <c r="C5" s="61"/>
      <c r="D5" s="1"/>
      <c r="E5" s="61"/>
      <c r="F5" s="189"/>
      <c r="G5" s="222"/>
    </row>
    <row r="6" spans="1:7" ht="12.75">
      <c r="A6" s="6" t="s">
        <v>185</v>
      </c>
      <c r="B6" s="94">
        <v>116.3</v>
      </c>
      <c r="C6" s="61">
        <v>115.8</v>
      </c>
      <c r="D6" s="94">
        <v>116.7</v>
      </c>
      <c r="E6" s="94">
        <v>66.1</v>
      </c>
      <c r="F6" s="188">
        <v>65.3</v>
      </c>
      <c r="G6" s="222">
        <v>63.5</v>
      </c>
    </row>
    <row r="7" spans="1:7" ht="21">
      <c r="A7" s="10" t="s">
        <v>186</v>
      </c>
      <c r="B7" s="94"/>
      <c r="C7" s="61"/>
      <c r="D7" s="1"/>
      <c r="E7" s="81"/>
      <c r="F7" s="189"/>
      <c r="G7" s="222"/>
    </row>
    <row r="8" spans="1:7" ht="12.75">
      <c r="A8" s="6" t="s">
        <v>187</v>
      </c>
      <c r="B8" s="94">
        <v>81.4</v>
      </c>
      <c r="C8" s="61">
        <v>83.7</v>
      </c>
      <c r="D8" s="94">
        <v>88.6</v>
      </c>
      <c r="E8" s="94">
        <v>15.5</v>
      </c>
      <c r="F8" s="189">
        <v>15.7</v>
      </c>
      <c r="G8" s="231">
        <v>16</v>
      </c>
    </row>
    <row r="9" spans="1:7" ht="12.75">
      <c r="A9" s="6" t="s">
        <v>188</v>
      </c>
      <c r="B9" s="94">
        <v>253.6</v>
      </c>
      <c r="C9" s="61">
        <v>265.4</v>
      </c>
      <c r="D9" s="94">
        <v>277.3</v>
      </c>
      <c r="E9" s="94">
        <v>33.8</v>
      </c>
      <c r="F9" s="188">
        <v>30.8</v>
      </c>
      <c r="G9" s="222">
        <v>32.3</v>
      </c>
    </row>
    <row r="10" spans="1:7" ht="30.75">
      <c r="A10" s="10" t="s">
        <v>189</v>
      </c>
      <c r="B10" s="94"/>
      <c r="C10" s="61"/>
      <c r="D10" s="1"/>
      <c r="E10" s="81"/>
      <c r="F10" s="189"/>
      <c r="G10" s="222"/>
    </row>
    <row r="11" spans="1:7" ht="21">
      <c r="A11" s="6" t="s">
        <v>190</v>
      </c>
      <c r="B11" s="94">
        <v>46.2</v>
      </c>
      <c r="C11" s="61">
        <v>47.3</v>
      </c>
      <c r="D11" s="94">
        <v>42.5</v>
      </c>
      <c r="E11" s="94">
        <v>23.2</v>
      </c>
      <c r="F11" s="189">
        <v>24.5</v>
      </c>
      <c r="G11" s="222">
        <v>23.9</v>
      </c>
    </row>
    <row r="12" spans="1:7" ht="51">
      <c r="A12" s="10" t="s">
        <v>191</v>
      </c>
      <c r="B12" s="235"/>
      <c r="C12" s="61"/>
      <c r="D12" s="1"/>
      <c r="E12" s="81"/>
      <c r="F12" s="189"/>
      <c r="G12" s="222"/>
    </row>
    <row r="13" spans="1:7" ht="12.75">
      <c r="A13" s="6" t="s">
        <v>192</v>
      </c>
      <c r="B13" s="94">
        <v>151.7</v>
      </c>
      <c r="C13" s="60">
        <v>147</v>
      </c>
      <c r="D13" s="94">
        <v>143.6</v>
      </c>
      <c r="E13" s="94">
        <v>10.1</v>
      </c>
      <c r="F13" s="188">
        <v>9</v>
      </c>
      <c r="G13" s="222">
        <v>8.9</v>
      </c>
    </row>
    <row r="14" spans="1:7" ht="30.75">
      <c r="A14" s="10" t="s">
        <v>193</v>
      </c>
      <c r="B14" s="94"/>
      <c r="C14" s="61"/>
      <c r="D14" s="1"/>
      <c r="E14" s="81"/>
      <c r="F14" s="189"/>
      <c r="G14" s="222"/>
    </row>
    <row r="15" spans="1:7" ht="12.75">
      <c r="A15" s="6" t="s">
        <v>194</v>
      </c>
      <c r="B15" s="94">
        <v>179.2</v>
      </c>
      <c r="C15" s="61">
        <v>180.6</v>
      </c>
      <c r="D15" s="94">
        <v>199.9</v>
      </c>
      <c r="E15" s="94">
        <v>64.4</v>
      </c>
      <c r="F15" s="189">
        <v>64.2</v>
      </c>
      <c r="G15" s="222">
        <v>71.5</v>
      </c>
    </row>
    <row r="16" spans="1:7" ht="21.75" customHeight="1">
      <c r="A16" s="10" t="s">
        <v>195</v>
      </c>
      <c r="B16" s="94"/>
      <c r="C16" s="61"/>
      <c r="D16" s="1"/>
      <c r="E16" s="81"/>
      <c r="F16" s="189"/>
      <c r="G16" s="222"/>
    </row>
    <row r="17" spans="1:7" ht="12.75">
      <c r="A17" s="6" t="s">
        <v>196</v>
      </c>
      <c r="B17" s="94">
        <v>680.1</v>
      </c>
      <c r="C17" s="61">
        <v>707.8</v>
      </c>
      <c r="D17" s="94">
        <v>757.5</v>
      </c>
      <c r="E17" s="94">
        <v>76.5</v>
      </c>
      <c r="F17" s="189">
        <v>58.6</v>
      </c>
      <c r="G17" s="222">
        <v>54.2</v>
      </c>
    </row>
    <row r="18" spans="1:7" ht="21">
      <c r="A18" s="10" t="s">
        <v>197</v>
      </c>
      <c r="B18" s="94"/>
      <c r="C18" s="61"/>
      <c r="D18" s="1"/>
      <c r="E18" s="81"/>
      <c r="F18" s="189"/>
      <c r="G18" s="222"/>
    </row>
    <row r="19" spans="1:7" ht="12.75">
      <c r="A19" s="6" t="s">
        <v>198</v>
      </c>
      <c r="B19" s="94">
        <v>587.6</v>
      </c>
      <c r="C19" s="61">
        <v>590.2</v>
      </c>
      <c r="D19" s="94">
        <v>604.1</v>
      </c>
      <c r="E19" s="94">
        <v>518</v>
      </c>
      <c r="F19" s="188">
        <v>523.9</v>
      </c>
      <c r="G19" s="222">
        <v>527.4</v>
      </c>
    </row>
    <row r="20" spans="1:7" ht="21">
      <c r="A20" s="10" t="s">
        <v>199</v>
      </c>
      <c r="B20" s="94"/>
      <c r="C20" s="61"/>
      <c r="D20" s="1"/>
      <c r="E20" s="81"/>
      <c r="F20" s="189"/>
      <c r="G20" s="222"/>
    </row>
    <row r="21" spans="1:7" ht="12.75">
      <c r="A21" s="6" t="s">
        <v>200</v>
      </c>
      <c r="B21" s="94">
        <v>310.5</v>
      </c>
      <c r="C21" s="60">
        <v>300</v>
      </c>
      <c r="D21" s="94">
        <v>298.5</v>
      </c>
      <c r="E21" s="94">
        <v>54.9</v>
      </c>
      <c r="F21" s="189">
        <v>49.5</v>
      </c>
      <c r="G21" s="222">
        <v>50.5</v>
      </c>
    </row>
    <row r="22" spans="1:7" ht="21">
      <c r="A22" s="10" t="s">
        <v>201</v>
      </c>
      <c r="B22" s="94"/>
      <c r="C22" s="61"/>
      <c r="D22" s="95"/>
      <c r="E22" s="95"/>
      <c r="F22" s="189"/>
      <c r="G22" s="222"/>
    </row>
    <row r="23" spans="1:7" ht="12.75">
      <c r="A23" s="6" t="s">
        <v>202</v>
      </c>
      <c r="B23" s="94">
        <v>177.6</v>
      </c>
      <c r="C23" s="61">
        <v>172.9</v>
      </c>
      <c r="D23" s="94">
        <v>169.4</v>
      </c>
      <c r="E23" s="94">
        <v>70.8</v>
      </c>
      <c r="F23" s="189">
        <v>67.1</v>
      </c>
      <c r="G23" s="222">
        <v>64.7</v>
      </c>
    </row>
    <row r="24" spans="1:7" ht="21">
      <c r="A24" s="10" t="s">
        <v>203</v>
      </c>
      <c r="B24" s="94"/>
      <c r="C24" s="61"/>
      <c r="D24" s="81"/>
      <c r="E24" s="81"/>
      <c r="F24" s="189"/>
      <c r="G24" s="222"/>
    </row>
    <row r="25" spans="1:7" ht="12.75">
      <c r="A25" s="6" t="s">
        <v>204</v>
      </c>
      <c r="B25" s="94">
        <v>33.5</v>
      </c>
      <c r="C25" s="61">
        <v>30.9</v>
      </c>
      <c r="D25" s="94">
        <v>28.4</v>
      </c>
      <c r="E25" s="94">
        <v>33.5</v>
      </c>
      <c r="F25" s="189">
        <v>30.9</v>
      </c>
      <c r="G25" s="222">
        <v>28.4</v>
      </c>
    </row>
    <row r="26" spans="1:7" ht="41.25">
      <c r="A26" s="10" t="s">
        <v>205</v>
      </c>
      <c r="C26" s="61"/>
      <c r="D26" s="1"/>
      <c r="E26" s="81"/>
      <c r="F26" s="189"/>
      <c r="G26" s="222"/>
    </row>
    <row r="27" spans="1:7" ht="12.75">
      <c r="A27" s="6" t="s">
        <v>206</v>
      </c>
      <c r="B27" s="94">
        <v>66</v>
      </c>
      <c r="C27" s="61">
        <v>60.9</v>
      </c>
      <c r="D27" s="94">
        <v>60.2</v>
      </c>
      <c r="E27" s="94">
        <v>56</v>
      </c>
      <c r="F27" s="188">
        <v>52</v>
      </c>
      <c r="G27" s="222">
        <v>50.9</v>
      </c>
    </row>
    <row r="28" spans="1:7" ht="21">
      <c r="A28" s="10" t="s">
        <v>207</v>
      </c>
      <c r="B28" s="94"/>
      <c r="C28" s="61"/>
      <c r="D28" s="1"/>
      <c r="E28" s="81"/>
      <c r="F28" s="189"/>
      <c r="G28" s="222"/>
    </row>
    <row r="29" spans="1:7" ht="21">
      <c r="A29" s="125" t="s">
        <v>208</v>
      </c>
      <c r="B29" s="94">
        <v>138.7</v>
      </c>
      <c r="C29" s="61">
        <v>135.5</v>
      </c>
      <c r="D29" s="94">
        <v>140.8</v>
      </c>
      <c r="E29" s="94">
        <v>49.7</v>
      </c>
      <c r="F29" s="189">
        <v>46.9</v>
      </c>
      <c r="G29" s="222">
        <v>47.9</v>
      </c>
    </row>
    <row r="30" spans="1:7" ht="41.25">
      <c r="A30" s="126" t="s">
        <v>209</v>
      </c>
      <c r="B30" s="94"/>
      <c r="C30" s="61"/>
      <c r="D30" s="1"/>
      <c r="E30" s="81"/>
      <c r="F30" s="189"/>
      <c r="G30" s="222"/>
    </row>
    <row r="31" spans="1:7" ht="21">
      <c r="A31" s="6" t="s">
        <v>210</v>
      </c>
      <c r="B31" s="94">
        <v>14.3</v>
      </c>
      <c r="C31" s="61">
        <v>13.7</v>
      </c>
      <c r="D31" s="94">
        <v>13.4</v>
      </c>
      <c r="E31" s="94">
        <v>3.4</v>
      </c>
      <c r="F31" s="189">
        <v>3.3</v>
      </c>
      <c r="G31" s="222">
        <v>3.1</v>
      </c>
    </row>
    <row r="32" spans="1:7" ht="41.25">
      <c r="A32" s="10" t="s">
        <v>211</v>
      </c>
      <c r="B32" s="94"/>
      <c r="C32" s="61"/>
      <c r="D32" s="1"/>
      <c r="E32" s="81"/>
      <c r="F32" s="189"/>
      <c r="G32" s="222"/>
    </row>
    <row r="33" spans="1:7" ht="21">
      <c r="A33" s="6" t="s">
        <v>212</v>
      </c>
      <c r="B33" s="94">
        <v>100.3</v>
      </c>
      <c r="C33" s="61">
        <v>81.4</v>
      </c>
      <c r="D33" s="94">
        <v>77.2</v>
      </c>
      <c r="E33" s="94">
        <v>100</v>
      </c>
      <c r="F33" s="189">
        <v>80.9</v>
      </c>
      <c r="G33" s="231">
        <v>77</v>
      </c>
    </row>
    <row r="34" spans="1:7" ht="41.25">
      <c r="A34" s="10" t="s">
        <v>213</v>
      </c>
      <c r="B34" s="94"/>
      <c r="C34" s="61"/>
      <c r="D34" s="81"/>
      <c r="E34" s="81"/>
      <c r="F34" s="1"/>
      <c r="G34" s="222"/>
    </row>
    <row r="35" spans="1:7" ht="12.75">
      <c r="A35" s="127" t="s">
        <v>214</v>
      </c>
      <c r="B35" s="262">
        <v>1077.3</v>
      </c>
      <c r="C35" s="262">
        <v>1084.6</v>
      </c>
      <c r="D35" s="241">
        <v>1134.9</v>
      </c>
      <c r="E35" s="92">
        <v>432.1</v>
      </c>
      <c r="F35" s="59">
        <v>415.8</v>
      </c>
      <c r="G35" s="249">
        <v>422</v>
      </c>
    </row>
    <row r="36" spans="1:7" ht="21">
      <c r="A36" s="11" t="s">
        <v>215</v>
      </c>
      <c r="B36" s="187"/>
      <c r="C36" s="187"/>
      <c r="D36" s="222"/>
      <c r="E36" s="95"/>
      <c r="F36" s="60"/>
      <c r="G36" s="222"/>
    </row>
    <row r="37" spans="1:7" ht="12.75">
      <c r="A37" s="6" t="s">
        <v>185</v>
      </c>
      <c r="B37" s="187">
        <v>42.6</v>
      </c>
      <c r="C37" s="187">
        <v>42.7</v>
      </c>
      <c r="D37" s="222">
        <v>43.8</v>
      </c>
      <c r="E37" s="94">
        <v>24.2</v>
      </c>
      <c r="F37" s="60">
        <v>24.1</v>
      </c>
      <c r="G37" s="222">
        <v>23.8</v>
      </c>
    </row>
    <row r="38" spans="1:7" ht="21">
      <c r="A38" s="10" t="s">
        <v>186</v>
      </c>
      <c r="B38" s="187"/>
      <c r="C38" s="187"/>
      <c r="D38" s="222"/>
      <c r="E38" s="81"/>
      <c r="F38" s="60"/>
      <c r="G38" s="222"/>
    </row>
    <row r="39" spans="1:7" ht="12.75">
      <c r="A39" s="6" t="s">
        <v>187</v>
      </c>
      <c r="B39" s="187">
        <v>29.8</v>
      </c>
      <c r="C39" s="187">
        <v>30.9</v>
      </c>
      <c r="D39" s="222">
        <v>33.3</v>
      </c>
      <c r="E39" s="77">
        <v>5.7</v>
      </c>
      <c r="F39" s="60">
        <v>5.8</v>
      </c>
      <c r="G39" s="231">
        <v>6</v>
      </c>
    </row>
    <row r="40" spans="1:7" ht="12.75">
      <c r="A40" s="6" t="s">
        <v>188</v>
      </c>
      <c r="B40" s="187">
        <v>92.9</v>
      </c>
      <c r="C40" s="187">
        <v>98</v>
      </c>
      <c r="D40" s="222">
        <v>104.1</v>
      </c>
      <c r="E40" s="94">
        <v>12.4</v>
      </c>
      <c r="F40" s="60">
        <v>11.4</v>
      </c>
      <c r="G40" s="222">
        <v>12.1</v>
      </c>
    </row>
    <row r="41" spans="1:7" ht="30.75">
      <c r="A41" s="10" t="s">
        <v>189</v>
      </c>
      <c r="B41" s="187"/>
      <c r="C41" s="187"/>
      <c r="D41" s="222"/>
      <c r="E41" s="263"/>
      <c r="F41" s="60"/>
      <c r="G41" s="222"/>
    </row>
    <row r="42" spans="1:7" ht="21">
      <c r="A42" s="125" t="s">
        <v>190</v>
      </c>
      <c r="B42" s="187">
        <v>16.9</v>
      </c>
      <c r="C42" s="187">
        <v>17.5</v>
      </c>
      <c r="D42" s="231">
        <v>16</v>
      </c>
      <c r="E42" s="50">
        <v>8.5</v>
      </c>
      <c r="F42" s="60">
        <v>9</v>
      </c>
      <c r="G42" s="231">
        <v>9</v>
      </c>
    </row>
    <row r="43" spans="1:7" ht="51">
      <c r="A43" s="126" t="s">
        <v>216</v>
      </c>
      <c r="B43" s="187"/>
      <c r="C43" s="187"/>
      <c r="D43" s="222"/>
      <c r="E43" s="77"/>
      <c r="F43" s="60"/>
      <c r="G43" s="222"/>
    </row>
    <row r="44" spans="1:7" ht="12.75">
      <c r="A44" s="6" t="s">
        <v>192</v>
      </c>
      <c r="B44" s="187">
        <v>55.6</v>
      </c>
      <c r="C44" s="187">
        <v>54.3</v>
      </c>
      <c r="D44" s="222">
        <v>53.9</v>
      </c>
      <c r="E44" s="94">
        <v>3.7</v>
      </c>
      <c r="F44" s="60">
        <v>3.3</v>
      </c>
      <c r="G44" s="222">
        <v>3.3</v>
      </c>
    </row>
    <row r="45" spans="1:7" ht="30.75">
      <c r="A45" s="10" t="s">
        <v>193</v>
      </c>
      <c r="B45" s="187"/>
      <c r="C45" s="187"/>
      <c r="D45" s="222"/>
      <c r="E45" s="81"/>
      <c r="F45" s="60"/>
      <c r="G45" s="222"/>
    </row>
    <row r="46" spans="1:7" ht="12.75">
      <c r="A46" s="6" t="s">
        <v>194</v>
      </c>
      <c r="B46" s="187">
        <v>65.6</v>
      </c>
      <c r="C46" s="187">
        <v>66.7</v>
      </c>
      <c r="D46" s="222">
        <v>75.1</v>
      </c>
      <c r="E46" s="95">
        <v>23.6</v>
      </c>
      <c r="F46" s="60">
        <v>23.7</v>
      </c>
      <c r="G46" s="222">
        <v>26.8</v>
      </c>
    </row>
    <row r="47" spans="1:7" ht="21" customHeight="1">
      <c r="A47" s="10" t="s">
        <v>195</v>
      </c>
      <c r="B47" s="187"/>
      <c r="C47" s="187"/>
      <c r="D47" s="222"/>
      <c r="E47" s="95"/>
      <c r="F47" s="60"/>
      <c r="G47" s="222"/>
    </row>
    <row r="48" spans="1:7" ht="12.75">
      <c r="A48" s="6" t="s">
        <v>196</v>
      </c>
      <c r="B48" s="187">
        <v>249.1</v>
      </c>
      <c r="C48" s="187">
        <v>261.4</v>
      </c>
      <c r="D48" s="222">
        <v>284.4</v>
      </c>
      <c r="E48" s="94">
        <v>28</v>
      </c>
      <c r="F48" s="60">
        <v>21.6</v>
      </c>
      <c r="G48" s="222">
        <v>20.4</v>
      </c>
    </row>
    <row r="49" spans="1:7" ht="21">
      <c r="A49" s="10" t="s">
        <v>197</v>
      </c>
      <c r="B49" s="187"/>
      <c r="C49" s="187"/>
      <c r="D49" s="222"/>
      <c r="E49" s="81"/>
      <c r="F49" s="60"/>
      <c r="G49" s="222"/>
    </row>
    <row r="50" spans="1:7" ht="12.75">
      <c r="A50" s="6" t="s">
        <v>198</v>
      </c>
      <c r="B50" s="187">
        <v>215.2</v>
      </c>
      <c r="C50" s="187">
        <v>217.9</v>
      </c>
      <c r="D50" s="222">
        <v>226.8</v>
      </c>
      <c r="E50" s="50">
        <v>189.7</v>
      </c>
      <c r="F50" s="60">
        <v>193.4</v>
      </c>
      <c r="G50" s="231">
        <v>198</v>
      </c>
    </row>
    <row r="51" spans="1:7" ht="21">
      <c r="A51" s="10" t="s">
        <v>199</v>
      </c>
      <c r="B51" s="187"/>
      <c r="C51" s="187"/>
      <c r="D51" s="222"/>
      <c r="E51" s="77"/>
      <c r="F51" s="60"/>
      <c r="G51" s="222"/>
    </row>
    <row r="52" spans="1:7" ht="12.75">
      <c r="A52" s="6" t="s">
        <v>200</v>
      </c>
      <c r="B52" s="187">
        <v>113.7</v>
      </c>
      <c r="C52" s="187">
        <v>110.8</v>
      </c>
      <c r="D52" s="222">
        <v>112.1</v>
      </c>
      <c r="E52" s="94">
        <v>20.1</v>
      </c>
      <c r="F52" s="60">
        <v>18.3</v>
      </c>
      <c r="G52" s="231">
        <v>19</v>
      </c>
    </row>
    <row r="53" spans="1:7" ht="21">
      <c r="A53" s="10" t="s">
        <v>201</v>
      </c>
      <c r="B53" s="187"/>
      <c r="C53" s="187"/>
      <c r="D53" s="222"/>
      <c r="E53" s="95"/>
      <c r="F53" s="60"/>
      <c r="G53" s="222"/>
    </row>
    <row r="54" spans="1:7" ht="12.75">
      <c r="A54" s="6" t="s">
        <v>202</v>
      </c>
      <c r="B54" s="187">
        <v>65</v>
      </c>
      <c r="C54" s="187">
        <v>63.8</v>
      </c>
      <c r="D54" s="222">
        <v>63.6</v>
      </c>
      <c r="E54" s="50">
        <v>25.9</v>
      </c>
      <c r="F54" s="60">
        <v>24.8</v>
      </c>
      <c r="G54" s="222">
        <v>24.3</v>
      </c>
    </row>
    <row r="55" spans="1:7" ht="21">
      <c r="A55" s="10" t="s">
        <v>217</v>
      </c>
      <c r="B55" s="187"/>
      <c r="C55" s="187"/>
      <c r="D55" s="222"/>
      <c r="E55" s="77"/>
      <c r="F55" s="60"/>
      <c r="G55" s="222"/>
    </row>
    <row r="56" spans="1:7" ht="12.75">
      <c r="A56" s="6" t="s">
        <v>218</v>
      </c>
      <c r="B56" s="187">
        <v>51.7</v>
      </c>
      <c r="C56" s="187">
        <v>48.4</v>
      </c>
      <c r="D56" s="222">
        <v>45.9</v>
      </c>
      <c r="E56" s="94">
        <v>51.7</v>
      </c>
      <c r="F56" s="60">
        <v>48.4</v>
      </c>
      <c r="G56" s="222">
        <v>45.9</v>
      </c>
    </row>
    <row r="57" spans="1:7" ht="43.5">
      <c r="A57" s="10" t="s">
        <v>219</v>
      </c>
      <c r="B57" s="187"/>
      <c r="C57" s="187"/>
      <c r="D57" s="222"/>
      <c r="E57" s="81"/>
      <c r="F57" s="60"/>
      <c r="G57" s="222"/>
    </row>
    <row r="58" spans="1:7" ht="12.75">
      <c r="A58" s="6" t="s">
        <v>206</v>
      </c>
      <c r="B58" s="187">
        <v>24.2</v>
      </c>
      <c r="C58" s="187">
        <v>22.5</v>
      </c>
      <c r="D58" s="222">
        <v>22.6</v>
      </c>
      <c r="E58" s="77">
        <v>20.5</v>
      </c>
      <c r="F58" s="60">
        <v>19.2</v>
      </c>
      <c r="G58" s="222">
        <v>19.1</v>
      </c>
    </row>
    <row r="59" spans="1:7" ht="21">
      <c r="A59" s="10" t="s">
        <v>207</v>
      </c>
      <c r="B59" s="187"/>
      <c r="C59" s="187"/>
      <c r="D59" s="222"/>
      <c r="E59" s="263"/>
      <c r="F59" s="60"/>
      <c r="G59" s="222"/>
    </row>
    <row r="60" spans="1:7" ht="21">
      <c r="A60" s="6" t="s">
        <v>208</v>
      </c>
      <c r="B60" s="187">
        <v>50.8</v>
      </c>
      <c r="C60" s="187">
        <v>50</v>
      </c>
      <c r="D60" s="222">
        <v>52.9</v>
      </c>
      <c r="E60" s="94">
        <v>18.2</v>
      </c>
      <c r="F60" s="60">
        <v>17.3</v>
      </c>
      <c r="G60" s="231">
        <v>18</v>
      </c>
    </row>
    <row r="61" spans="1:7" ht="41.25">
      <c r="A61" s="10" t="s">
        <v>209</v>
      </c>
      <c r="B61" s="187"/>
      <c r="C61" s="187"/>
      <c r="D61" s="222"/>
      <c r="E61" s="81"/>
      <c r="F61" s="60"/>
      <c r="G61" s="222"/>
    </row>
    <row r="62" spans="1:7" ht="21">
      <c r="A62" s="6" t="s">
        <v>210</v>
      </c>
      <c r="B62" s="187">
        <v>5.2</v>
      </c>
      <c r="C62" s="187">
        <v>5.1</v>
      </c>
      <c r="D62" s="231">
        <v>5</v>
      </c>
      <c r="E62" s="77">
        <v>1.2</v>
      </c>
      <c r="F62" s="60">
        <v>1.2</v>
      </c>
      <c r="G62" s="231">
        <v>1.2</v>
      </c>
    </row>
    <row r="63" spans="1:7" ht="41.25">
      <c r="A63" s="10" t="s">
        <v>211</v>
      </c>
      <c r="B63" s="187"/>
      <c r="C63" s="187"/>
      <c r="D63" s="222"/>
      <c r="E63" s="77"/>
      <c r="F63" s="60"/>
      <c r="G63" s="222"/>
    </row>
    <row r="64" spans="1:7" ht="21">
      <c r="A64" s="6" t="s">
        <v>212</v>
      </c>
      <c r="B64" s="187">
        <v>36.7</v>
      </c>
      <c r="C64" s="187">
        <v>30.1</v>
      </c>
      <c r="D64" s="231">
        <v>29</v>
      </c>
      <c r="E64" s="94">
        <v>36.6</v>
      </c>
      <c r="F64" s="60">
        <v>29.9</v>
      </c>
      <c r="G64" s="231">
        <v>28.9</v>
      </c>
    </row>
    <row r="65" spans="1:7" ht="41.25">
      <c r="A65" s="26" t="s">
        <v>220</v>
      </c>
      <c r="B65" s="264"/>
      <c r="C65" s="265"/>
      <c r="D65" s="266"/>
      <c r="E65" s="267"/>
      <c r="F65" s="64"/>
      <c r="G65" s="223"/>
    </row>
    <row r="66" spans="1:7" ht="15">
      <c r="A66" s="381" t="s">
        <v>221</v>
      </c>
      <c r="B66" s="381"/>
      <c r="C66" s="381"/>
      <c r="D66" s="381"/>
      <c r="E66" s="381"/>
      <c r="F66" s="381"/>
      <c r="G66" s="381"/>
    </row>
    <row r="67" spans="1:7" ht="12.75">
      <c r="A67" s="1"/>
      <c r="B67" s="1"/>
      <c r="C67" s="129"/>
      <c r="D67" s="1"/>
      <c r="E67" s="1"/>
      <c r="F67" s="1"/>
      <c r="G67" s="1"/>
    </row>
  </sheetData>
  <sheetProtection/>
  <mergeCells count="5">
    <mergeCell ref="A1:G1"/>
    <mergeCell ref="A2:A3"/>
    <mergeCell ref="B2:D2"/>
    <mergeCell ref="E2:G2"/>
    <mergeCell ref="A66:G66"/>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K47"/>
  <sheetViews>
    <sheetView zoomScalePageLayoutView="0" workbookViewId="0" topLeftCell="A1">
      <selection activeCell="A1" sqref="A1:G1"/>
    </sheetView>
  </sheetViews>
  <sheetFormatPr defaultColWidth="9.00390625" defaultRowHeight="12.75"/>
  <cols>
    <col min="1" max="1" width="34.125" style="0" customWidth="1"/>
    <col min="2" max="7" width="6.625" style="0" customWidth="1"/>
  </cols>
  <sheetData>
    <row r="1" spans="1:7" ht="42" customHeight="1">
      <c r="A1" s="366" t="s">
        <v>399</v>
      </c>
      <c r="B1" s="366"/>
      <c r="C1" s="366"/>
      <c r="D1" s="366"/>
      <c r="E1" s="366"/>
      <c r="F1" s="366"/>
      <c r="G1" s="366"/>
    </row>
    <row r="2" spans="1:7" ht="12.75">
      <c r="A2" s="2"/>
      <c r="B2" s="3">
        <v>2014</v>
      </c>
      <c r="C2" s="2">
        <v>2015</v>
      </c>
      <c r="D2" s="130">
        <v>2016</v>
      </c>
      <c r="E2" s="130">
        <v>2017</v>
      </c>
      <c r="F2" s="130">
        <v>2018</v>
      </c>
      <c r="G2" s="130">
        <v>2019</v>
      </c>
    </row>
    <row r="3" spans="1:9" ht="12.75">
      <c r="A3" s="372" t="s">
        <v>222</v>
      </c>
      <c r="B3" s="372"/>
      <c r="C3" s="372"/>
      <c r="D3" s="372"/>
      <c r="E3" s="372"/>
      <c r="F3" s="372"/>
      <c r="G3" s="372"/>
      <c r="H3" s="218"/>
      <c r="I3" s="218"/>
    </row>
    <row r="4" spans="1:11" ht="12.75">
      <c r="A4" s="4" t="s">
        <v>223</v>
      </c>
      <c r="B4" s="8">
        <v>4427</v>
      </c>
      <c r="C4" s="8">
        <v>4601</v>
      </c>
      <c r="D4" s="131">
        <v>5034</v>
      </c>
      <c r="E4" s="131">
        <v>5171</v>
      </c>
      <c r="F4" s="8">
        <v>5141</v>
      </c>
      <c r="G4" s="286">
        <v>5312</v>
      </c>
      <c r="H4" s="218"/>
      <c r="I4" s="218"/>
      <c r="K4" s="198"/>
    </row>
    <row r="5" spans="1:9" ht="21">
      <c r="A5" s="11" t="s">
        <v>224</v>
      </c>
      <c r="B5" s="8"/>
      <c r="C5" s="8"/>
      <c r="D5" s="1"/>
      <c r="E5" s="1"/>
      <c r="F5" s="1"/>
      <c r="G5" s="286"/>
      <c r="H5" s="218"/>
      <c r="I5" s="218"/>
    </row>
    <row r="6" spans="1:9" ht="12" customHeight="1">
      <c r="A6" s="17" t="s">
        <v>225</v>
      </c>
      <c r="B6" s="8"/>
      <c r="C6" s="8"/>
      <c r="D6" s="1"/>
      <c r="E6" s="1"/>
      <c r="F6" s="1"/>
      <c r="G6" s="286"/>
      <c r="H6" s="218"/>
      <c r="I6" s="218"/>
    </row>
    <row r="7" spans="1:9" ht="12.75">
      <c r="A7" s="6" t="s">
        <v>226</v>
      </c>
      <c r="B7" s="8">
        <v>937</v>
      </c>
      <c r="C7" s="8">
        <v>999</v>
      </c>
      <c r="D7" s="8">
        <v>1156</v>
      </c>
      <c r="E7" s="8">
        <v>1106</v>
      </c>
      <c r="F7" s="8">
        <v>1121</v>
      </c>
      <c r="G7" s="286">
        <v>1163</v>
      </c>
      <c r="H7" s="218"/>
      <c r="I7" s="218"/>
    </row>
    <row r="8" spans="1:9" ht="21">
      <c r="A8" s="10" t="s">
        <v>227</v>
      </c>
      <c r="B8" s="8"/>
      <c r="C8" s="8"/>
      <c r="D8" s="1"/>
      <c r="E8" s="1"/>
      <c r="F8" s="1"/>
      <c r="G8" s="286"/>
      <c r="H8" s="218"/>
      <c r="I8" s="218"/>
    </row>
    <row r="9" spans="1:9" ht="12.75">
      <c r="A9" s="6" t="s">
        <v>228</v>
      </c>
      <c r="B9" s="8">
        <v>595</v>
      </c>
      <c r="C9" s="8">
        <v>624</v>
      </c>
      <c r="D9" s="8">
        <v>686</v>
      </c>
      <c r="E9" s="8">
        <v>669</v>
      </c>
      <c r="F9" s="8">
        <v>747</v>
      </c>
      <c r="G9" s="286">
        <v>716</v>
      </c>
      <c r="H9" s="218"/>
      <c r="I9" s="218"/>
    </row>
    <row r="10" spans="1:9" ht="21">
      <c r="A10" s="10" t="s">
        <v>229</v>
      </c>
      <c r="B10" s="8"/>
      <c r="C10" s="8"/>
      <c r="D10" s="1"/>
      <c r="E10" s="1"/>
      <c r="F10" s="1"/>
      <c r="G10" s="286"/>
      <c r="H10" s="218"/>
      <c r="I10" s="218"/>
    </row>
    <row r="11" spans="1:9" ht="12.75">
      <c r="A11" s="6" t="s">
        <v>230</v>
      </c>
      <c r="B11" s="8">
        <v>131</v>
      </c>
      <c r="C11" s="8">
        <v>142</v>
      </c>
      <c r="D11" s="8">
        <v>173</v>
      </c>
      <c r="E11" s="8">
        <v>187</v>
      </c>
      <c r="F11" s="8">
        <v>214</v>
      </c>
      <c r="G11" s="286">
        <v>170</v>
      </c>
      <c r="H11" s="218"/>
      <c r="I11" s="218"/>
    </row>
    <row r="12" spans="1:9" ht="12.75">
      <c r="A12" s="4" t="s">
        <v>231</v>
      </c>
      <c r="B12" s="8">
        <v>835</v>
      </c>
      <c r="C12" s="8">
        <v>663</v>
      </c>
      <c r="D12" s="8">
        <v>691</v>
      </c>
      <c r="E12" s="132">
        <v>620</v>
      </c>
      <c r="F12" s="8">
        <v>551</v>
      </c>
      <c r="G12" s="286">
        <v>509</v>
      </c>
      <c r="H12" s="218"/>
      <c r="I12" s="218"/>
    </row>
    <row r="13" spans="1:9" ht="21">
      <c r="A13" s="11" t="s">
        <v>400</v>
      </c>
      <c r="B13" s="8"/>
      <c r="C13" s="8"/>
      <c r="D13" s="1"/>
      <c r="E13" s="132"/>
      <c r="F13" s="1"/>
      <c r="G13" s="286"/>
      <c r="H13" s="218"/>
      <c r="I13" s="218"/>
    </row>
    <row r="14" spans="1:9" ht="12.75">
      <c r="A14" s="4" t="s">
        <v>232</v>
      </c>
      <c r="B14" s="8">
        <v>599</v>
      </c>
      <c r="C14" s="8">
        <v>505</v>
      </c>
      <c r="D14" s="8">
        <v>610</v>
      </c>
      <c r="E14" s="132">
        <v>567</v>
      </c>
      <c r="F14" s="8">
        <v>485</v>
      </c>
      <c r="G14" s="286">
        <v>459</v>
      </c>
      <c r="H14" s="218"/>
      <c r="I14" s="218"/>
    </row>
    <row r="15" spans="1:9" ht="21">
      <c r="A15" s="11" t="s">
        <v>233</v>
      </c>
      <c r="B15" s="8"/>
      <c r="C15" s="8"/>
      <c r="D15" s="1"/>
      <c r="E15" s="132"/>
      <c r="F15" s="1"/>
      <c r="G15" s="286"/>
      <c r="H15" s="218"/>
      <c r="I15" s="218"/>
    </row>
    <row r="16" spans="1:9" ht="12.75">
      <c r="A16" s="4" t="s">
        <v>234</v>
      </c>
      <c r="B16" s="8">
        <v>820</v>
      </c>
      <c r="C16" s="8">
        <v>834</v>
      </c>
      <c r="D16" s="8">
        <v>670</v>
      </c>
      <c r="E16" s="132">
        <v>621</v>
      </c>
      <c r="F16" s="8">
        <v>677</v>
      </c>
      <c r="G16" s="286">
        <v>660</v>
      </c>
      <c r="H16" s="218"/>
      <c r="I16" s="218"/>
    </row>
    <row r="17" spans="1:9" ht="12.75">
      <c r="A17" s="4" t="s">
        <v>235</v>
      </c>
      <c r="B17" s="8">
        <v>132</v>
      </c>
      <c r="C17" s="8">
        <v>120</v>
      </c>
      <c r="D17" s="8">
        <v>116</v>
      </c>
      <c r="E17" s="132">
        <v>78</v>
      </c>
      <c r="F17" s="8">
        <v>78</v>
      </c>
      <c r="G17" s="286">
        <v>74</v>
      </c>
      <c r="H17" s="218"/>
      <c r="I17" s="218"/>
    </row>
    <row r="18" spans="1:9" ht="12.75">
      <c r="A18" s="4" t="s">
        <v>236</v>
      </c>
      <c r="B18" s="8">
        <v>6440</v>
      </c>
      <c r="C18" s="8">
        <v>5929</v>
      </c>
      <c r="D18" s="8">
        <v>6110</v>
      </c>
      <c r="E18" s="131">
        <v>5317</v>
      </c>
      <c r="F18" s="18">
        <v>3828</v>
      </c>
      <c r="G18" s="286">
        <v>3198</v>
      </c>
      <c r="H18" s="218"/>
      <c r="I18" s="218"/>
    </row>
    <row r="19" spans="1:9" ht="21">
      <c r="A19" s="11" t="s">
        <v>237</v>
      </c>
      <c r="B19" s="8"/>
      <c r="C19" s="8"/>
      <c r="D19" s="1"/>
      <c r="E19" s="132"/>
      <c r="F19" s="1"/>
      <c r="G19" s="286"/>
      <c r="H19" s="218"/>
      <c r="I19" s="218"/>
    </row>
    <row r="20" spans="1:9" ht="12.75">
      <c r="A20" s="4" t="s">
        <v>238</v>
      </c>
      <c r="B20" s="8">
        <v>2468</v>
      </c>
      <c r="C20" s="8">
        <v>2566</v>
      </c>
      <c r="D20" s="8">
        <v>2907</v>
      </c>
      <c r="E20" s="131">
        <v>2680</v>
      </c>
      <c r="F20" s="8">
        <v>2703</v>
      </c>
      <c r="G20" s="286">
        <v>2786</v>
      </c>
      <c r="H20" s="218"/>
      <c r="I20" s="218"/>
    </row>
    <row r="21" spans="1:9" ht="21">
      <c r="A21" s="11" t="s">
        <v>239</v>
      </c>
      <c r="B21" s="8"/>
      <c r="C21" s="8"/>
      <c r="D21" s="1"/>
      <c r="E21" s="132"/>
      <c r="F21" s="1"/>
      <c r="G21" s="286"/>
      <c r="H21" s="218"/>
      <c r="I21" s="218"/>
    </row>
    <row r="22" spans="1:11" ht="12.75">
      <c r="A22" s="4" t="s">
        <v>240</v>
      </c>
      <c r="B22" s="8">
        <v>817</v>
      </c>
      <c r="C22" s="8">
        <v>676</v>
      </c>
      <c r="D22" s="8">
        <v>721</v>
      </c>
      <c r="E22" s="131">
        <v>1295</v>
      </c>
      <c r="F22" s="8">
        <v>751</v>
      </c>
      <c r="G22" s="286">
        <v>672</v>
      </c>
      <c r="H22" s="218"/>
      <c r="I22" s="218"/>
      <c r="K22" s="198"/>
    </row>
    <row r="23" spans="1:9" ht="12.75">
      <c r="A23" s="4" t="s">
        <v>204</v>
      </c>
      <c r="B23" s="8">
        <v>44527</v>
      </c>
      <c r="C23" s="8">
        <v>43477</v>
      </c>
      <c r="D23" s="8">
        <v>38729</v>
      </c>
      <c r="E23" s="131">
        <v>33456</v>
      </c>
      <c r="F23" s="8">
        <v>30940</v>
      </c>
      <c r="G23" s="286">
        <v>28430</v>
      </c>
      <c r="H23" s="218"/>
      <c r="I23" s="218"/>
    </row>
    <row r="24" spans="1:9" ht="41.25">
      <c r="A24" s="11" t="s">
        <v>241</v>
      </c>
      <c r="B24" s="8"/>
      <c r="C24" s="8"/>
      <c r="D24" s="8"/>
      <c r="E24" s="1"/>
      <c r="F24" s="1"/>
      <c r="G24" s="286"/>
      <c r="H24" s="218"/>
      <c r="I24" s="218"/>
    </row>
    <row r="25" spans="1:9" ht="12.75" customHeight="1">
      <c r="A25" s="382" t="s">
        <v>242</v>
      </c>
      <c r="B25" s="382"/>
      <c r="C25" s="382"/>
      <c r="D25" s="382"/>
      <c r="E25" s="382"/>
      <c r="F25" s="382"/>
      <c r="G25" s="382"/>
      <c r="H25" s="218"/>
      <c r="I25" s="218"/>
    </row>
    <row r="26" spans="1:9" ht="12.75">
      <c r="A26" s="4" t="s">
        <v>223</v>
      </c>
      <c r="B26" s="8">
        <v>300</v>
      </c>
      <c r="C26" s="8">
        <v>294</v>
      </c>
      <c r="D26" s="133">
        <v>348</v>
      </c>
      <c r="E26" s="133">
        <v>363</v>
      </c>
      <c r="F26" s="105">
        <v>364</v>
      </c>
      <c r="G26" s="286">
        <v>383</v>
      </c>
      <c r="H26" s="218"/>
      <c r="I26" s="218"/>
    </row>
    <row r="27" spans="1:9" ht="21">
      <c r="A27" s="11" t="s">
        <v>224</v>
      </c>
      <c r="B27" s="8"/>
      <c r="C27" s="8"/>
      <c r="D27" s="133"/>
      <c r="E27" s="132"/>
      <c r="F27" s="105"/>
      <c r="G27" s="286"/>
      <c r="H27" s="218"/>
      <c r="I27" s="218"/>
    </row>
    <row r="28" spans="1:9" ht="13.5" customHeight="1">
      <c r="A28" s="93" t="s">
        <v>225</v>
      </c>
      <c r="B28" s="8"/>
      <c r="C28" s="8"/>
      <c r="D28" s="133"/>
      <c r="E28" s="132"/>
      <c r="F28" s="105"/>
      <c r="G28" s="286"/>
      <c r="H28" s="218"/>
      <c r="I28" s="218"/>
    </row>
    <row r="29" spans="1:9" ht="12.75">
      <c r="A29" s="6" t="s">
        <v>226</v>
      </c>
      <c r="B29" s="8">
        <f>B7/1477362*100000</f>
        <v>63.42385955507181</v>
      </c>
      <c r="C29" s="8">
        <f>C7/1465175*100000</f>
        <v>68.18298155510433</v>
      </c>
      <c r="D29" s="105">
        <f>D7/1446031*100000</f>
        <v>79.94296111217533</v>
      </c>
      <c r="E29" s="105">
        <f>E7/1425060*100000</f>
        <v>77.61076726593967</v>
      </c>
      <c r="F29" s="105">
        <f>F7/1403309*100000</f>
        <v>79.88262029246589</v>
      </c>
      <c r="G29" s="286">
        <f>G7/1371272*100000</f>
        <v>84.8117660099528</v>
      </c>
      <c r="H29" s="218"/>
      <c r="I29" s="218"/>
    </row>
    <row r="30" spans="1:9" ht="21">
      <c r="A30" s="10" t="s">
        <v>227</v>
      </c>
      <c r="B30" s="8"/>
      <c r="C30" s="8"/>
      <c r="D30" s="105"/>
      <c r="E30" s="105"/>
      <c r="F30" s="105"/>
      <c r="G30" s="286"/>
      <c r="H30" s="218"/>
      <c r="I30" s="218"/>
    </row>
    <row r="31" spans="1:9" ht="12.75">
      <c r="A31" s="6" t="s">
        <v>228</v>
      </c>
      <c r="B31" s="8">
        <f>B9/1477362*100000</f>
        <v>40.274489258556805</v>
      </c>
      <c r="C31" s="8">
        <f>C9/1465175*100000</f>
        <v>42.58876925964476</v>
      </c>
      <c r="D31" s="105">
        <f>D9/1446031*100000</f>
        <v>47.4402001063601</v>
      </c>
      <c r="E31" s="105">
        <f>E9/1425060*100000</f>
        <v>46.94539177297798</v>
      </c>
      <c r="F31" s="105">
        <f>F9/1403309*100000</f>
        <v>53.23132681398038</v>
      </c>
      <c r="G31" s="286">
        <f>G9/1371272*100000</f>
        <v>52.21429446528479</v>
      </c>
      <c r="H31" s="218"/>
      <c r="I31" s="218"/>
    </row>
    <row r="32" spans="1:9" ht="21">
      <c r="A32" s="10" t="s">
        <v>229</v>
      </c>
      <c r="B32" s="8"/>
      <c r="C32" s="8"/>
      <c r="D32" s="105"/>
      <c r="E32" s="105"/>
      <c r="F32" s="105"/>
      <c r="G32" s="286"/>
      <c r="H32" s="218"/>
      <c r="I32" s="218"/>
    </row>
    <row r="33" spans="1:9" ht="12.75">
      <c r="A33" s="6" t="s">
        <v>230</v>
      </c>
      <c r="B33" s="8">
        <f>B11/1477362*100000</f>
        <v>8.867156458606624</v>
      </c>
      <c r="C33" s="8">
        <f>C11/1465175*100000</f>
        <v>9.691675055880696</v>
      </c>
      <c r="D33" s="105">
        <f>D11/1446031*100000</f>
        <v>11.963782242566031</v>
      </c>
      <c r="E33" s="105">
        <f>E11/1425060*100000</f>
        <v>13.122254501564845</v>
      </c>
      <c r="F33" s="105">
        <f>F11/1403309*100000</f>
        <v>15.249670599989026</v>
      </c>
      <c r="G33" s="286">
        <f>G11/1371272*100000</f>
        <v>12.397248685891638</v>
      </c>
      <c r="H33" s="218"/>
      <c r="I33" s="218"/>
    </row>
    <row r="34" spans="1:9" ht="12.75">
      <c r="A34" s="4" t="s">
        <v>231</v>
      </c>
      <c r="B34" s="8">
        <v>57</v>
      </c>
      <c r="C34" s="8">
        <v>45</v>
      </c>
      <c r="D34" s="133">
        <v>48</v>
      </c>
      <c r="E34" s="133">
        <v>44</v>
      </c>
      <c r="F34" s="105">
        <v>39</v>
      </c>
      <c r="G34" s="286">
        <v>37</v>
      </c>
      <c r="H34" s="218"/>
      <c r="I34" s="218"/>
    </row>
    <row r="35" spans="1:9" ht="21">
      <c r="A35" s="11" t="s">
        <v>400</v>
      </c>
      <c r="B35" s="8"/>
      <c r="C35" s="8"/>
      <c r="D35" s="133"/>
      <c r="E35" s="132"/>
      <c r="F35" s="105"/>
      <c r="G35" s="286"/>
      <c r="H35" s="218"/>
      <c r="I35" s="218"/>
    </row>
    <row r="36" spans="1:9" ht="12.75">
      <c r="A36" s="4" t="s">
        <v>232</v>
      </c>
      <c r="B36" s="8">
        <v>41</v>
      </c>
      <c r="C36" s="8">
        <v>35</v>
      </c>
      <c r="D36" s="133">
        <v>42</v>
      </c>
      <c r="E36" s="133">
        <v>40</v>
      </c>
      <c r="F36" s="105">
        <v>34</v>
      </c>
      <c r="G36" s="286">
        <f>G14/1371272*100000</f>
        <v>33.47257145190743</v>
      </c>
      <c r="H36" s="218"/>
      <c r="I36" s="218"/>
    </row>
    <row r="37" spans="1:9" ht="21">
      <c r="A37" s="11" t="s">
        <v>233</v>
      </c>
      <c r="B37" s="8"/>
      <c r="C37" s="8"/>
      <c r="D37" s="133"/>
      <c r="E37" s="133"/>
      <c r="F37" s="105"/>
      <c r="G37" s="286"/>
      <c r="H37" s="218"/>
      <c r="I37" s="218"/>
    </row>
    <row r="38" spans="1:9" ht="12.75">
      <c r="A38" s="4" t="s">
        <v>234</v>
      </c>
      <c r="B38" s="8">
        <v>56</v>
      </c>
      <c r="C38" s="8">
        <v>57</v>
      </c>
      <c r="D38" s="133">
        <v>46</v>
      </c>
      <c r="E38" s="133">
        <v>44</v>
      </c>
      <c r="F38" s="105">
        <v>48</v>
      </c>
      <c r="G38" s="286">
        <v>48</v>
      </c>
      <c r="H38" s="218"/>
      <c r="I38" s="218"/>
    </row>
    <row r="39" spans="1:9" ht="12.75">
      <c r="A39" s="4" t="s">
        <v>243</v>
      </c>
      <c r="B39" s="8">
        <v>9</v>
      </c>
      <c r="C39" s="8">
        <v>8</v>
      </c>
      <c r="D39" s="133">
        <v>8</v>
      </c>
      <c r="E39" s="133">
        <v>6</v>
      </c>
      <c r="F39" s="105">
        <v>6</v>
      </c>
      <c r="G39" s="286">
        <v>5</v>
      </c>
      <c r="H39" s="218"/>
      <c r="I39" s="218"/>
    </row>
    <row r="40" spans="1:9" ht="12.75">
      <c r="A40" s="4" t="s">
        <v>236</v>
      </c>
      <c r="B40" s="8">
        <v>436</v>
      </c>
      <c r="C40" s="8">
        <v>405</v>
      </c>
      <c r="D40" s="133">
        <v>423</v>
      </c>
      <c r="E40" s="133">
        <v>373</v>
      </c>
      <c r="F40" s="105">
        <v>271</v>
      </c>
      <c r="G40" s="286">
        <v>231</v>
      </c>
      <c r="H40" s="218"/>
      <c r="I40" s="218"/>
    </row>
    <row r="41" spans="1:9" ht="21">
      <c r="A41" s="11" t="s">
        <v>237</v>
      </c>
      <c r="B41" s="8"/>
      <c r="C41" s="8"/>
      <c r="D41" s="133"/>
      <c r="E41" s="133"/>
      <c r="F41" s="105"/>
      <c r="G41" s="286"/>
      <c r="H41" s="218"/>
      <c r="I41" s="218"/>
    </row>
    <row r="42" spans="1:9" ht="12.75">
      <c r="A42" s="4" t="s">
        <v>238</v>
      </c>
      <c r="B42" s="8">
        <v>167</v>
      </c>
      <c r="C42" s="8">
        <v>175</v>
      </c>
      <c r="D42" s="133">
        <v>201</v>
      </c>
      <c r="E42" s="133">
        <v>188</v>
      </c>
      <c r="F42" s="105">
        <v>191</v>
      </c>
      <c r="G42" s="286">
        <v>201</v>
      </c>
      <c r="H42" s="218"/>
      <c r="I42" s="218"/>
    </row>
    <row r="43" spans="1:9" ht="21">
      <c r="A43" s="11" t="s">
        <v>239</v>
      </c>
      <c r="B43" s="8"/>
      <c r="C43" s="8"/>
      <c r="D43" s="133"/>
      <c r="E43" s="133"/>
      <c r="F43" s="105"/>
      <c r="G43" s="286"/>
      <c r="H43" s="218"/>
      <c r="I43" s="218"/>
    </row>
    <row r="44" spans="1:9" ht="12.75">
      <c r="A44" s="4" t="s">
        <v>240</v>
      </c>
      <c r="B44" s="8">
        <v>55</v>
      </c>
      <c r="C44" s="8">
        <v>46</v>
      </c>
      <c r="D44" s="133">
        <v>50</v>
      </c>
      <c r="E44" s="133">
        <v>91</v>
      </c>
      <c r="F44" s="105">
        <v>53</v>
      </c>
      <c r="G44" s="286">
        <v>48</v>
      </c>
      <c r="H44" s="218"/>
      <c r="I44" s="218"/>
    </row>
    <row r="45" spans="1:9" ht="12.75">
      <c r="A45" s="4" t="s">
        <v>204</v>
      </c>
      <c r="B45" s="8">
        <v>6355</v>
      </c>
      <c r="C45" s="8">
        <v>6322</v>
      </c>
      <c r="D45" s="131">
        <v>5799</v>
      </c>
      <c r="E45" s="131">
        <v>5168</v>
      </c>
      <c r="F45" s="76">
        <v>4851</v>
      </c>
      <c r="G45" s="286">
        <v>4598</v>
      </c>
      <c r="H45" s="218"/>
      <c r="I45" s="218"/>
    </row>
    <row r="46" spans="1:9" ht="41.25">
      <c r="A46" s="12" t="s">
        <v>241</v>
      </c>
      <c r="B46" s="134"/>
      <c r="C46" s="134"/>
      <c r="D46" s="134"/>
      <c r="E46" s="14"/>
      <c r="F46" s="14"/>
      <c r="G46" s="317"/>
      <c r="H46" s="218"/>
      <c r="I46" s="218"/>
    </row>
    <row r="47" spans="1:7" ht="39.75" customHeight="1">
      <c r="A47" s="383" t="s">
        <v>244</v>
      </c>
      <c r="B47" s="383"/>
      <c r="C47" s="383"/>
      <c r="D47" s="383"/>
      <c r="E47" s="383"/>
      <c r="F47" s="383"/>
      <c r="G47" s="383"/>
    </row>
  </sheetData>
  <sheetProtection/>
  <mergeCells count="4">
    <mergeCell ref="A1:G1"/>
    <mergeCell ref="A3:G3"/>
    <mergeCell ref="A25:G25"/>
    <mergeCell ref="A47:G47"/>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N8"/>
  <sheetViews>
    <sheetView zoomScalePageLayoutView="0" workbookViewId="0" topLeftCell="A1">
      <selection activeCell="A8" sqref="A8:E8"/>
    </sheetView>
  </sheetViews>
  <sheetFormatPr defaultColWidth="9.00390625" defaultRowHeight="12.75"/>
  <cols>
    <col min="1" max="1" width="27.50390625" style="0" customWidth="1"/>
    <col min="2" max="7" width="6.375" style="0" customWidth="1"/>
  </cols>
  <sheetData>
    <row r="1" spans="9:14" ht="12.75">
      <c r="I1" s="218"/>
      <c r="J1" s="218"/>
      <c r="K1" s="218"/>
      <c r="L1" s="218"/>
      <c r="M1" s="218"/>
      <c r="N1" s="218"/>
    </row>
    <row r="2" spans="1:14" ht="12.75">
      <c r="A2" s="135"/>
      <c r="B2" s="229">
        <v>2014</v>
      </c>
      <c r="C2" s="229">
        <v>2015</v>
      </c>
      <c r="D2" s="229">
        <v>2016</v>
      </c>
      <c r="E2" s="229">
        <v>2017</v>
      </c>
      <c r="F2" s="230">
        <v>2018</v>
      </c>
      <c r="G2" s="230">
        <v>2019</v>
      </c>
      <c r="H2" s="214"/>
      <c r="I2" s="1"/>
      <c r="J2" s="1"/>
      <c r="K2" s="218"/>
      <c r="L2" s="218"/>
      <c r="M2" s="218"/>
      <c r="N2" s="218"/>
    </row>
    <row r="3" spans="1:14" ht="12.75">
      <c r="A3" s="136" t="s">
        <v>245</v>
      </c>
      <c r="B3" s="137">
        <v>324.2</v>
      </c>
      <c r="C3" s="137">
        <v>358.9</v>
      </c>
      <c r="D3" s="137">
        <v>367</v>
      </c>
      <c r="E3" s="137">
        <v>378.2</v>
      </c>
      <c r="F3" s="185">
        <v>393.7</v>
      </c>
      <c r="G3" s="227">
        <v>398.4</v>
      </c>
      <c r="H3" s="138"/>
      <c r="I3" s="292"/>
      <c r="J3" s="292"/>
      <c r="K3" s="292"/>
      <c r="L3" s="292"/>
      <c r="M3" s="292"/>
      <c r="N3" s="292"/>
    </row>
    <row r="4" spans="1:14" ht="12.75">
      <c r="A4" s="139" t="s">
        <v>246</v>
      </c>
      <c r="B4" s="140">
        <v>299.7</v>
      </c>
      <c r="C4" s="140">
        <v>314</v>
      </c>
      <c r="D4" s="140">
        <v>348.1</v>
      </c>
      <c r="E4" s="140">
        <v>362.9</v>
      </c>
      <c r="F4" s="186">
        <v>363.5</v>
      </c>
      <c r="G4" s="228">
        <v>382.9</v>
      </c>
      <c r="H4" s="138"/>
      <c r="I4" s="292"/>
      <c r="J4" s="292"/>
      <c r="K4" s="292"/>
      <c r="L4" s="292"/>
      <c r="M4" s="292"/>
      <c r="N4" s="292"/>
    </row>
    <row r="5" spans="9:14" ht="12.75">
      <c r="I5" s="218"/>
      <c r="J5" s="218"/>
      <c r="K5" s="218"/>
      <c r="L5" s="218"/>
      <c r="M5" s="218"/>
      <c r="N5" s="218"/>
    </row>
    <row r="6" spans="2:6" ht="12.75">
      <c r="B6" s="141"/>
      <c r="C6" s="141"/>
      <c r="D6" s="141"/>
      <c r="E6" s="141"/>
      <c r="F6" s="141"/>
    </row>
    <row r="7" spans="2:9" ht="12.75">
      <c r="B7" s="141"/>
      <c r="C7" s="141"/>
      <c r="D7" s="141"/>
      <c r="E7" s="141"/>
      <c r="F7" s="141"/>
      <c r="I7" s="142"/>
    </row>
    <row r="8" spans="1:7" ht="37.5" customHeight="1">
      <c r="A8" s="384" t="s">
        <v>381</v>
      </c>
      <c r="B8" s="384"/>
      <c r="C8" s="384"/>
      <c r="D8" s="384"/>
      <c r="E8" s="384"/>
      <c r="F8" s="143"/>
      <c r="G8" s="144"/>
    </row>
  </sheetData>
  <sheetProtection/>
  <mergeCells count="1">
    <mergeCell ref="A8:E8"/>
  </mergeCells>
  <printOptions/>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P34"/>
  <sheetViews>
    <sheetView zoomScale="90" zoomScaleNormal="90" zoomScalePageLayoutView="0" workbookViewId="0" topLeftCell="A1">
      <selection activeCell="A1" sqref="A1:C1"/>
    </sheetView>
  </sheetViews>
  <sheetFormatPr defaultColWidth="9.00390625" defaultRowHeight="12.75"/>
  <cols>
    <col min="1" max="1" width="67.625" style="0" customWidth="1"/>
    <col min="2" max="2" width="8.625" style="0" customWidth="1"/>
    <col min="3" max="3" width="11.00390625" style="0" customWidth="1"/>
    <col min="4" max="4" width="22.125" style="0" customWidth="1"/>
    <col min="10" max="10" width="57.00390625" style="0" bestFit="1" customWidth="1"/>
  </cols>
  <sheetData>
    <row r="1" spans="1:10" ht="36.75" customHeight="1">
      <c r="A1" s="385" t="s">
        <v>397</v>
      </c>
      <c r="B1" s="386"/>
      <c r="C1" s="386"/>
      <c r="J1" s="217" t="s">
        <v>376</v>
      </c>
    </row>
    <row r="2" spans="1:16" ht="12.75">
      <c r="A2" s="387" t="s">
        <v>247</v>
      </c>
      <c r="B2" s="388"/>
      <c r="C2" s="388"/>
      <c r="K2">
        <v>2014</v>
      </c>
      <c r="L2">
        <v>2015</v>
      </c>
      <c r="M2">
        <v>2016</v>
      </c>
      <c r="N2">
        <v>2017</v>
      </c>
      <c r="O2">
        <v>2018</v>
      </c>
      <c r="P2">
        <v>2019</v>
      </c>
    </row>
    <row r="3" spans="10:16" ht="52.5">
      <c r="J3" s="215" t="s">
        <v>377</v>
      </c>
      <c r="K3">
        <v>2747</v>
      </c>
      <c r="L3">
        <v>2373</v>
      </c>
      <c r="M3">
        <v>2308</v>
      </c>
      <c r="N3">
        <v>2173</v>
      </c>
      <c r="O3">
        <v>2048</v>
      </c>
      <c r="P3">
        <v>1902</v>
      </c>
    </row>
    <row r="4" spans="10:16" ht="12.75">
      <c r="J4" t="s">
        <v>378</v>
      </c>
      <c r="K4" s="216">
        <v>96.56645948409536</v>
      </c>
      <c r="L4" s="216">
        <v>84.01823121264897</v>
      </c>
      <c r="M4" s="216">
        <v>83.02301622474057</v>
      </c>
      <c r="N4" s="216">
        <v>79.58645806932702</v>
      </c>
      <c r="O4" s="216">
        <v>76.24539102567921</v>
      </c>
      <c r="P4" s="216">
        <v>72.0335035323685</v>
      </c>
    </row>
    <row r="5" ht="12.75">
      <c r="J5" s="217" t="s">
        <v>379</v>
      </c>
    </row>
    <row r="6" spans="11:16" ht="12.75">
      <c r="K6">
        <v>2014</v>
      </c>
      <c r="L6">
        <v>2015</v>
      </c>
      <c r="M6">
        <v>2016</v>
      </c>
      <c r="N6">
        <v>2017</v>
      </c>
      <c r="O6">
        <v>2018</v>
      </c>
      <c r="P6">
        <v>2019</v>
      </c>
    </row>
    <row r="7" spans="4:16" ht="52.5">
      <c r="D7" s="218"/>
      <c r="E7" s="218"/>
      <c r="F7" s="218"/>
      <c r="G7" s="218"/>
      <c r="H7" s="218"/>
      <c r="I7" s="218"/>
      <c r="J7" s="215" t="s">
        <v>380</v>
      </c>
      <c r="K7">
        <v>3770</v>
      </c>
      <c r="L7">
        <v>3368</v>
      </c>
      <c r="M7">
        <v>3355</v>
      </c>
      <c r="N7">
        <v>3218</v>
      </c>
      <c r="O7">
        <v>2810</v>
      </c>
      <c r="P7">
        <v>2539</v>
      </c>
    </row>
    <row r="8" spans="4:16" ht="12.75">
      <c r="D8" s="218"/>
      <c r="E8" s="218"/>
      <c r="F8" s="218"/>
      <c r="G8" s="218"/>
      <c r="H8" s="218"/>
      <c r="I8" s="218"/>
      <c r="J8" t="s">
        <v>378</v>
      </c>
      <c r="K8" s="216">
        <v>132.52841363488878</v>
      </c>
      <c r="L8" s="216">
        <v>119.24711450661684</v>
      </c>
      <c r="M8" s="216">
        <v>120.68553701646647</v>
      </c>
      <c r="N8" s="216">
        <v>117.85974324302548</v>
      </c>
      <c r="O8" s="216">
        <v>104.61403749128836</v>
      </c>
      <c r="P8" s="216">
        <v>96.15828888994932</v>
      </c>
    </row>
    <row r="9" spans="4:9" ht="12.75">
      <c r="D9" s="284"/>
      <c r="E9" s="284"/>
      <c r="F9" s="284"/>
      <c r="G9" s="284"/>
      <c r="H9" s="284"/>
      <c r="I9" s="284"/>
    </row>
    <row r="10" spans="4:9" ht="12.75">
      <c r="D10" s="218"/>
      <c r="E10" s="218"/>
      <c r="F10" s="218"/>
      <c r="G10" s="218"/>
      <c r="H10" s="218"/>
      <c r="I10" s="218"/>
    </row>
    <row r="16" ht="14.25" customHeight="1"/>
    <row r="20" spans="1:3" ht="12.75">
      <c r="A20" s="387" t="s">
        <v>248</v>
      </c>
      <c r="B20" s="388"/>
      <c r="C20" s="388"/>
    </row>
    <row r="25" ht="12.75">
      <c r="D25" s="310"/>
    </row>
    <row r="29" spans="4:9" ht="12.75">
      <c r="D29" s="218"/>
      <c r="E29" s="218"/>
      <c r="F29" s="218"/>
      <c r="G29" s="218"/>
      <c r="H29" s="218"/>
      <c r="I29" s="218"/>
    </row>
    <row r="30" spans="4:9" ht="12.75">
      <c r="D30" s="218"/>
      <c r="E30" s="218"/>
      <c r="F30" s="218"/>
      <c r="G30" s="218"/>
      <c r="H30" s="218"/>
      <c r="I30" s="218"/>
    </row>
    <row r="31" spans="4:9" ht="12.75">
      <c r="D31" s="218"/>
      <c r="E31" s="218"/>
      <c r="F31" s="218"/>
      <c r="G31" s="218"/>
      <c r="H31" s="218"/>
      <c r="I31" s="218"/>
    </row>
    <row r="32" spans="4:9" ht="12.75">
      <c r="D32" s="284"/>
      <c r="E32" s="284"/>
      <c r="F32" s="284"/>
      <c r="G32" s="284"/>
      <c r="H32" s="284"/>
      <c r="I32" s="284"/>
    </row>
    <row r="33" spans="4:9" ht="12.75">
      <c r="D33" s="218"/>
      <c r="E33" s="218"/>
      <c r="F33" s="218"/>
      <c r="G33" s="218"/>
      <c r="H33" s="218"/>
      <c r="I33" s="218"/>
    </row>
    <row r="34" spans="4:9" ht="12.75">
      <c r="D34" s="218"/>
      <c r="E34" s="218"/>
      <c r="F34" s="218"/>
      <c r="G34" s="218"/>
      <c r="H34" s="218"/>
      <c r="I34" s="218"/>
    </row>
  </sheetData>
  <sheetProtection/>
  <mergeCells count="3">
    <mergeCell ref="A1:C1"/>
    <mergeCell ref="A2:C2"/>
    <mergeCell ref="A20:C20"/>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2"/>
  <dimension ref="A1:J49"/>
  <sheetViews>
    <sheetView workbookViewId="0" topLeftCell="A1">
      <selection activeCell="A1" sqref="A1:G1"/>
    </sheetView>
  </sheetViews>
  <sheetFormatPr defaultColWidth="9.00390625" defaultRowHeight="12.75"/>
  <cols>
    <col min="1" max="1" width="48.50390625" style="0" customWidth="1"/>
    <col min="2" max="3" width="5.875" style="0" customWidth="1"/>
    <col min="4" max="6" width="5.625" style="0" customWidth="1"/>
    <col min="7" max="7" width="5.875" style="0" customWidth="1"/>
    <col min="8" max="8" width="6.625" style="0" customWidth="1"/>
  </cols>
  <sheetData>
    <row r="1" spans="1:7" ht="39" customHeight="1">
      <c r="A1" s="348" t="s">
        <v>385</v>
      </c>
      <c r="B1" s="348"/>
      <c r="C1" s="348"/>
      <c r="D1" s="348"/>
      <c r="E1" s="348"/>
      <c r="F1" s="348"/>
      <c r="G1" s="348"/>
    </row>
    <row r="2" spans="1:7" ht="12.75">
      <c r="A2" s="2"/>
      <c r="B2" s="3">
        <v>2014</v>
      </c>
      <c r="C2" s="2">
        <v>2015</v>
      </c>
      <c r="D2" s="13">
        <v>2016</v>
      </c>
      <c r="E2" s="13">
        <v>2017</v>
      </c>
      <c r="F2" s="13">
        <v>2018</v>
      </c>
      <c r="G2" s="13">
        <v>2019</v>
      </c>
    </row>
    <row r="3" spans="1:7" ht="12.75">
      <c r="A3" s="354" t="s">
        <v>4</v>
      </c>
      <c r="B3" s="354"/>
      <c r="C3" s="354"/>
      <c r="D3" s="354"/>
      <c r="E3" s="354"/>
      <c r="F3" s="354"/>
      <c r="G3" s="354"/>
    </row>
    <row r="4" spans="1:9" ht="36.75" customHeight="1">
      <c r="A4" s="127" t="s">
        <v>436</v>
      </c>
      <c r="B4" s="341">
        <v>12880</v>
      </c>
      <c r="C4" s="341">
        <v>13012</v>
      </c>
      <c r="D4" s="341">
        <v>13039</v>
      </c>
      <c r="E4" s="341">
        <v>13021</v>
      </c>
      <c r="F4" s="342">
        <v>12635</v>
      </c>
      <c r="G4" s="343">
        <v>12552</v>
      </c>
      <c r="H4" s="263"/>
      <c r="I4" s="141"/>
    </row>
    <row r="5" spans="1:10" ht="12.75" customHeight="1">
      <c r="A5" s="6" t="s">
        <v>411</v>
      </c>
      <c r="B5" s="18">
        <v>2371</v>
      </c>
      <c r="C5" s="18">
        <v>2380</v>
      </c>
      <c r="D5" s="18">
        <v>2394</v>
      </c>
      <c r="E5" s="8">
        <v>2392</v>
      </c>
      <c r="F5" s="148">
        <v>2371</v>
      </c>
      <c r="G5" s="286">
        <v>2358</v>
      </c>
      <c r="H5" s="340"/>
      <c r="I5" s="325"/>
      <c r="J5" s="218"/>
    </row>
    <row r="6" spans="1:10" ht="12.75">
      <c r="A6" s="6" t="s">
        <v>410</v>
      </c>
      <c r="B6" s="8">
        <v>1879</v>
      </c>
      <c r="C6" s="8">
        <v>1893</v>
      </c>
      <c r="D6" s="8">
        <v>1907</v>
      </c>
      <c r="E6" s="8">
        <v>1920</v>
      </c>
      <c r="F6" s="148">
        <v>1886</v>
      </c>
      <c r="G6" s="286">
        <v>1867</v>
      </c>
      <c r="H6" s="349"/>
      <c r="I6" s="349"/>
      <c r="J6" s="349"/>
    </row>
    <row r="7" spans="1:10" ht="12.75">
      <c r="A7" s="6" t="s">
        <v>5</v>
      </c>
      <c r="B7" s="18">
        <v>634</v>
      </c>
      <c r="C7" s="18">
        <v>636</v>
      </c>
      <c r="D7" s="18">
        <v>622</v>
      </c>
      <c r="E7" s="18">
        <v>628</v>
      </c>
      <c r="F7" s="148">
        <v>610</v>
      </c>
      <c r="G7" s="286">
        <v>637</v>
      </c>
      <c r="H7" s="218"/>
      <c r="I7" s="325"/>
      <c r="J7" s="218"/>
    </row>
    <row r="8" spans="1:9" ht="21">
      <c r="A8" s="10" t="s">
        <v>6</v>
      </c>
      <c r="B8" s="18"/>
      <c r="C8" s="18"/>
      <c r="D8" s="1"/>
      <c r="E8" s="1"/>
      <c r="F8" s="76"/>
      <c r="G8" s="268"/>
      <c r="I8" s="141"/>
    </row>
    <row r="9" spans="1:9" ht="12.75">
      <c r="A9" s="6" t="s">
        <v>7</v>
      </c>
      <c r="B9" s="8">
        <v>475</v>
      </c>
      <c r="C9" s="8">
        <v>492</v>
      </c>
      <c r="D9" s="8">
        <v>497</v>
      </c>
      <c r="E9" s="8">
        <v>469</v>
      </c>
      <c r="F9" s="148">
        <v>373</v>
      </c>
      <c r="G9" s="286">
        <v>471</v>
      </c>
      <c r="I9" s="141"/>
    </row>
    <row r="10" spans="1:9" ht="12.75">
      <c r="A10" s="6" t="s">
        <v>412</v>
      </c>
      <c r="B10" s="18">
        <v>227</v>
      </c>
      <c r="C10" s="18">
        <v>219</v>
      </c>
      <c r="D10" s="18">
        <v>227</v>
      </c>
      <c r="E10" s="18">
        <v>227</v>
      </c>
      <c r="F10" s="148">
        <v>215</v>
      </c>
      <c r="G10" s="286">
        <v>214</v>
      </c>
      <c r="H10" s="296"/>
      <c r="I10" s="141"/>
    </row>
    <row r="11" spans="1:9" ht="12.75">
      <c r="A11" s="6" t="s">
        <v>8</v>
      </c>
      <c r="B11" s="8">
        <v>180</v>
      </c>
      <c r="C11" s="8">
        <v>174</v>
      </c>
      <c r="D11" s="8">
        <v>175</v>
      </c>
      <c r="E11" s="8">
        <v>179</v>
      </c>
      <c r="F11" s="148">
        <v>180</v>
      </c>
      <c r="G11" s="286">
        <v>171</v>
      </c>
      <c r="I11" s="141"/>
    </row>
    <row r="12" spans="1:9" ht="21">
      <c r="A12" s="10" t="s">
        <v>9</v>
      </c>
      <c r="B12" s="8"/>
      <c r="C12" s="8"/>
      <c r="D12" s="1"/>
      <c r="E12" s="1"/>
      <c r="F12" s="170"/>
      <c r="G12" s="268"/>
      <c r="I12" s="141"/>
    </row>
    <row r="13" spans="1:9" ht="12.75">
      <c r="A13" s="6" t="s">
        <v>408</v>
      </c>
      <c r="B13" s="18">
        <v>411</v>
      </c>
      <c r="C13" s="18">
        <v>395</v>
      </c>
      <c r="D13" s="18">
        <v>383</v>
      </c>
      <c r="E13" s="18">
        <v>366</v>
      </c>
      <c r="F13" s="148">
        <v>352</v>
      </c>
      <c r="G13" s="268">
        <v>356</v>
      </c>
      <c r="I13" s="141"/>
    </row>
    <row r="14" spans="1:9" ht="12.75">
      <c r="A14" s="6" t="s">
        <v>10</v>
      </c>
      <c r="B14" s="8">
        <v>253</v>
      </c>
      <c r="C14" s="8">
        <v>253</v>
      </c>
      <c r="D14" s="8">
        <v>237</v>
      </c>
      <c r="E14" s="8">
        <v>226</v>
      </c>
      <c r="F14" s="148">
        <v>233</v>
      </c>
      <c r="G14" s="268">
        <v>228</v>
      </c>
      <c r="I14" s="141"/>
    </row>
    <row r="15" spans="1:9" ht="24" customHeight="1">
      <c r="A15" s="10" t="s">
        <v>11</v>
      </c>
      <c r="B15" s="18"/>
      <c r="C15" s="18"/>
      <c r="D15" s="1"/>
      <c r="E15" s="1"/>
      <c r="F15" s="170"/>
      <c r="G15" s="268"/>
      <c r="I15" s="141"/>
    </row>
    <row r="16" spans="1:9" ht="12.75">
      <c r="A16" s="6" t="s">
        <v>12</v>
      </c>
      <c r="B16" s="18">
        <v>217</v>
      </c>
      <c r="C16" s="18">
        <v>220</v>
      </c>
      <c r="D16" s="18">
        <v>207</v>
      </c>
      <c r="E16" s="18">
        <v>202</v>
      </c>
      <c r="F16" s="148">
        <v>193</v>
      </c>
      <c r="G16" s="268">
        <v>188</v>
      </c>
      <c r="I16" s="141"/>
    </row>
    <row r="17" spans="1:9" ht="12.75">
      <c r="A17" s="6" t="s">
        <v>13</v>
      </c>
      <c r="B17" s="8">
        <v>162</v>
      </c>
      <c r="C17" s="8">
        <v>161</v>
      </c>
      <c r="D17" s="8">
        <v>163</v>
      </c>
      <c r="E17" s="8">
        <v>159</v>
      </c>
      <c r="F17" s="148">
        <v>165</v>
      </c>
      <c r="G17" s="268">
        <v>153</v>
      </c>
      <c r="I17" s="141"/>
    </row>
    <row r="18" spans="1:9" ht="21">
      <c r="A18" s="10" t="s">
        <v>14</v>
      </c>
      <c r="B18" s="18"/>
      <c r="C18" s="18"/>
      <c r="D18" s="1"/>
      <c r="E18" s="1"/>
      <c r="F18" s="170"/>
      <c r="G18" s="268"/>
      <c r="I18" s="141"/>
    </row>
    <row r="19" spans="1:9" ht="12.75">
      <c r="A19" s="6" t="s">
        <v>409</v>
      </c>
      <c r="B19" s="18">
        <v>277</v>
      </c>
      <c r="C19" s="18">
        <v>244</v>
      </c>
      <c r="D19" s="18">
        <v>246</v>
      </c>
      <c r="E19" s="18">
        <v>245</v>
      </c>
      <c r="F19" s="148">
        <v>284</v>
      </c>
      <c r="G19" s="268">
        <v>268</v>
      </c>
      <c r="H19" s="296"/>
      <c r="I19" s="297"/>
    </row>
    <row r="20" spans="1:9" ht="12.75">
      <c r="A20" s="6" t="s">
        <v>15</v>
      </c>
      <c r="B20" s="8">
        <v>594</v>
      </c>
      <c r="C20" s="8">
        <v>593</v>
      </c>
      <c r="D20" s="8">
        <v>593</v>
      </c>
      <c r="E20" s="8">
        <v>580</v>
      </c>
      <c r="F20" s="148">
        <v>407</v>
      </c>
      <c r="G20" s="268">
        <v>502</v>
      </c>
      <c r="I20" s="141"/>
    </row>
    <row r="21" spans="1:9" ht="20.25" customHeight="1">
      <c r="A21" s="10" t="s">
        <v>16</v>
      </c>
      <c r="B21" s="21"/>
      <c r="C21" s="21"/>
      <c r="D21" s="1"/>
      <c r="E21" s="1"/>
      <c r="F21" s="170"/>
      <c r="G21" s="268"/>
      <c r="I21" s="141"/>
    </row>
    <row r="22" spans="1:9" ht="12.75">
      <c r="A22" s="6" t="s">
        <v>17</v>
      </c>
      <c r="B22" s="8">
        <v>1761</v>
      </c>
      <c r="C22" s="8">
        <v>1778</v>
      </c>
      <c r="D22" s="8">
        <v>1727</v>
      </c>
      <c r="E22" s="8">
        <v>1711</v>
      </c>
      <c r="F22" s="148">
        <v>1720</v>
      </c>
      <c r="G22" s="268">
        <v>1684</v>
      </c>
      <c r="I22" s="141"/>
    </row>
    <row r="23" spans="1:7" ht="21">
      <c r="A23" s="10" t="s">
        <v>18</v>
      </c>
      <c r="B23" s="8"/>
      <c r="C23" s="8"/>
      <c r="D23" s="8"/>
      <c r="E23" s="1"/>
      <c r="F23" s="1"/>
      <c r="G23" s="222"/>
    </row>
    <row r="24" spans="1:7" ht="12.75" customHeight="1">
      <c r="A24" s="353" t="s">
        <v>390</v>
      </c>
      <c r="B24" s="353"/>
      <c r="C24" s="353"/>
      <c r="D24" s="353"/>
      <c r="E24" s="353"/>
      <c r="F24" s="353"/>
      <c r="G24" s="353"/>
    </row>
    <row r="25" spans="1:9" ht="33.75" customHeight="1">
      <c r="A25" s="127" t="s">
        <v>435</v>
      </c>
      <c r="B25" s="344">
        <v>45.3</v>
      </c>
      <c r="C25" s="344">
        <v>46.1</v>
      </c>
      <c r="D25" s="345">
        <v>46.9</v>
      </c>
      <c r="E25" s="344">
        <v>47.7</v>
      </c>
      <c r="F25" s="346">
        <v>47.1</v>
      </c>
      <c r="G25" s="347">
        <v>47.5</v>
      </c>
      <c r="I25" s="244"/>
    </row>
    <row r="26" spans="1:9" ht="12.75">
      <c r="A26" s="6" t="s">
        <v>411</v>
      </c>
      <c r="B26" s="25">
        <v>8.3</v>
      </c>
      <c r="C26" s="25">
        <v>8.4</v>
      </c>
      <c r="D26" s="24">
        <v>8.6</v>
      </c>
      <c r="E26" s="25">
        <v>8.8</v>
      </c>
      <c r="F26" s="180">
        <v>8.8</v>
      </c>
      <c r="G26" s="231">
        <v>8.9</v>
      </c>
      <c r="I26" s="243"/>
    </row>
    <row r="27" spans="1:9" ht="12.75">
      <c r="A27" s="6" t="s">
        <v>410</v>
      </c>
      <c r="B27" s="25">
        <v>6.6</v>
      </c>
      <c r="C27" s="25">
        <v>6.7</v>
      </c>
      <c r="D27" s="24">
        <v>7.1</v>
      </c>
      <c r="E27" s="25">
        <v>7</v>
      </c>
      <c r="F27" s="180">
        <v>7</v>
      </c>
      <c r="G27" s="231">
        <v>7.1</v>
      </c>
      <c r="I27" s="243"/>
    </row>
    <row r="28" spans="1:9" ht="12.75">
      <c r="A28" s="6" t="s">
        <v>5</v>
      </c>
      <c r="B28" s="25">
        <v>2.2</v>
      </c>
      <c r="C28" s="25">
        <v>2.3</v>
      </c>
      <c r="D28" s="24">
        <v>2.2</v>
      </c>
      <c r="E28" s="25">
        <v>2.3</v>
      </c>
      <c r="F28" s="180">
        <v>2.3</v>
      </c>
      <c r="G28" s="231">
        <v>2.4</v>
      </c>
      <c r="I28" s="243"/>
    </row>
    <row r="29" spans="1:9" ht="21">
      <c r="A29" s="10" t="s">
        <v>6</v>
      </c>
      <c r="B29" s="25"/>
      <c r="C29" s="25"/>
      <c r="D29" s="24"/>
      <c r="E29" s="1"/>
      <c r="F29" s="180"/>
      <c r="G29" s="231"/>
      <c r="I29" s="243"/>
    </row>
    <row r="30" spans="1:9" ht="12.75">
      <c r="A30" s="6" t="s">
        <v>7</v>
      </c>
      <c r="B30" s="25">
        <v>1.7</v>
      </c>
      <c r="C30" s="25">
        <v>1.7</v>
      </c>
      <c r="D30" s="24">
        <v>1.8</v>
      </c>
      <c r="E30" s="25">
        <v>1.7</v>
      </c>
      <c r="F30" s="180">
        <v>1.4</v>
      </c>
      <c r="G30" s="231">
        <v>1.8</v>
      </c>
      <c r="I30" s="243"/>
    </row>
    <row r="31" spans="1:9" ht="12.75">
      <c r="A31" s="6" t="s">
        <v>412</v>
      </c>
      <c r="B31" s="25">
        <v>0.8</v>
      </c>
      <c r="C31" s="25">
        <v>0.8</v>
      </c>
      <c r="D31" s="24">
        <v>0.8</v>
      </c>
      <c r="E31" s="25">
        <v>0.8</v>
      </c>
      <c r="F31" s="180">
        <v>0.8</v>
      </c>
      <c r="G31" s="231">
        <v>0.8</v>
      </c>
      <c r="I31" s="243"/>
    </row>
    <row r="32" spans="1:9" ht="12.75">
      <c r="A32" s="6" t="s">
        <v>8</v>
      </c>
      <c r="B32" s="25">
        <v>0.6</v>
      </c>
      <c r="C32" s="25">
        <v>0.6</v>
      </c>
      <c r="D32" s="24">
        <v>0.6</v>
      </c>
      <c r="E32" s="25">
        <v>0.7</v>
      </c>
      <c r="F32" s="180">
        <v>0.7</v>
      </c>
      <c r="G32" s="231">
        <v>0.6</v>
      </c>
      <c r="I32" s="243"/>
    </row>
    <row r="33" spans="1:9" ht="21">
      <c r="A33" s="10" t="s">
        <v>9</v>
      </c>
      <c r="B33" s="25"/>
      <c r="C33" s="25"/>
      <c r="D33" s="24"/>
      <c r="E33" s="1"/>
      <c r="F33" s="180"/>
      <c r="G33" s="231"/>
      <c r="I33" s="243"/>
    </row>
    <row r="34" spans="1:9" ht="12.75">
      <c r="A34" s="6" t="s">
        <v>408</v>
      </c>
      <c r="B34" s="25">
        <v>1.4</v>
      </c>
      <c r="C34" s="25">
        <v>1.4</v>
      </c>
      <c r="D34" s="24">
        <v>1.4</v>
      </c>
      <c r="E34" s="25">
        <v>1.3</v>
      </c>
      <c r="F34" s="180">
        <v>1.3</v>
      </c>
      <c r="G34" s="231">
        <v>1.3</v>
      </c>
      <c r="I34" s="243"/>
    </row>
    <row r="35" spans="1:9" ht="12.75">
      <c r="A35" s="6" t="s">
        <v>10</v>
      </c>
      <c r="B35" s="25">
        <v>0.9</v>
      </c>
      <c r="C35" s="25">
        <v>0.9</v>
      </c>
      <c r="D35" s="24">
        <v>0.9</v>
      </c>
      <c r="E35" s="25">
        <v>0.8</v>
      </c>
      <c r="F35" s="180">
        <v>0.9</v>
      </c>
      <c r="G35" s="231">
        <v>0.9</v>
      </c>
      <c r="I35" s="243"/>
    </row>
    <row r="36" spans="1:9" ht="22.5" customHeight="1">
      <c r="A36" s="10" t="s">
        <v>11</v>
      </c>
      <c r="B36" s="25"/>
      <c r="C36" s="25"/>
      <c r="D36" s="24"/>
      <c r="E36" s="1"/>
      <c r="F36" s="180"/>
      <c r="G36" s="231"/>
      <c r="I36" s="243"/>
    </row>
    <row r="37" spans="1:9" ht="12.75">
      <c r="A37" s="6" t="s">
        <v>12</v>
      </c>
      <c r="B37" s="25">
        <v>0.8</v>
      </c>
      <c r="C37" s="25">
        <v>0.8</v>
      </c>
      <c r="D37" s="24">
        <v>0.7</v>
      </c>
      <c r="E37" s="25">
        <v>0.7</v>
      </c>
      <c r="F37" s="180">
        <v>0.7</v>
      </c>
      <c r="G37" s="231">
        <v>0.7</v>
      </c>
      <c r="I37" s="243"/>
    </row>
    <row r="38" spans="1:9" ht="12.75">
      <c r="A38" s="6" t="s">
        <v>13</v>
      </c>
      <c r="B38" s="25">
        <v>0.6</v>
      </c>
      <c r="C38" s="25">
        <v>0.6</v>
      </c>
      <c r="D38" s="24">
        <v>0.6</v>
      </c>
      <c r="E38" s="25">
        <v>0.6</v>
      </c>
      <c r="F38" s="180">
        <v>0.6</v>
      </c>
      <c r="G38" s="231">
        <v>0.6</v>
      </c>
      <c r="I38" s="243"/>
    </row>
    <row r="39" spans="1:9" ht="21">
      <c r="A39" s="10" t="s">
        <v>14</v>
      </c>
      <c r="B39" s="25"/>
      <c r="C39" s="25"/>
      <c r="D39" s="24"/>
      <c r="E39" s="1"/>
      <c r="F39" s="180"/>
      <c r="G39" s="231"/>
      <c r="I39" s="243"/>
    </row>
    <row r="40" spans="1:9" ht="12.75">
      <c r="A40" s="6" t="s">
        <v>409</v>
      </c>
      <c r="B40" s="25">
        <v>1</v>
      </c>
      <c r="C40" s="25">
        <v>0.9</v>
      </c>
      <c r="D40" s="24">
        <v>0.9</v>
      </c>
      <c r="E40" s="25">
        <v>0.9</v>
      </c>
      <c r="F40" s="180">
        <v>1</v>
      </c>
      <c r="G40" s="231">
        <v>1</v>
      </c>
      <c r="I40" s="243"/>
    </row>
    <row r="41" spans="1:9" ht="12.75">
      <c r="A41" s="6" t="s">
        <v>15</v>
      </c>
      <c r="B41" s="25">
        <v>2.1</v>
      </c>
      <c r="C41" s="25">
        <v>2.1</v>
      </c>
      <c r="D41" s="24">
        <v>2.1</v>
      </c>
      <c r="E41" s="25">
        <v>2.1</v>
      </c>
      <c r="F41" s="180">
        <v>1.5</v>
      </c>
      <c r="G41" s="231">
        <v>1.9</v>
      </c>
      <c r="I41" s="243"/>
    </row>
    <row r="42" spans="1:9" ht="22.5" customHeight="1">
      <c r="A42" s="10" t="s">
        <v>16</v>
      </c>
      <c r="B42" s="25"/>
      <c r="C42" s="25"/>
      <c r="D42" s="24"/>
      <c r="E42" s="1"/>
      <c r="F42" s="180"/>
      <c r="G42" s="231"/>
      <c r="I42" s="243"/>
    </row>
    <row r="43" spans="1:9" ht="10.5" customHeight="1">
      <c r="A43" s="6" t="s">
        <v>17</v>
      </c>
      <c r="B43" s="25">
        <v>6.2</v>
      </c>
      <c r="C43" s="25">
        <v>6.3</v>
      </c>
      <c r="D43" s="24">
        <v>6.2</v>
      </c>
      <c r="E43" s="25">
        <v>6.3</v>
      </c>
      <c r="F43" s="180">
        <v>6.4</v>
      </c>
      <c r="G43" s="231">
        <v>6.4</v>
      </c>
      <c r="I43" s="243"/>
    </row>
    <row r="44" spans="1:9" ht="21">
      <c r="A44" s="26" t="s">
        <v>18</v>
      </c>
      <c r="B44" s="27"/>
      <c r="C44" s="27"/>
      <c r="D44" s="28"/>
      <c r="E44" s="14"/>
      <c r="F44" s="182"/>
      <c r="G44" s="242"/>
      <c r="I44" s="243"/>
    </row>
    <row r="46" spans="1:7" ht="33.75" customHeight="1">
      <c r="A46" s="350" t="s">
        <v>433</v>
      </c>
      <c r="B46" s="350"/>
      <c r="C46" s="350"/>
      <c r="D46" s="350"/>
      <c r="E46" s="350"/>
      <c r="F46" s="350"/>
      <c r="G46" s="350"/>
    </row>
    <row r="47" spans="1:7" ht="48.75" customHeight="1">
      <c r="A47" s="351" t="s">
        <v>437</v>
      </c>
      <c r="B47" s="351"/>
      <c r="C47" s="351"/>
      <c r="D47" s="351"/>
      <c r="E47" s="351"/>
      <c r="F47" s="351"/>
      <c r="G47" s="351"/>
    </row>
    <row r="48" spans="1:7" ht="34.5" customHeight="1">
      <c r="A48" s="352" t="s">
        <v>434</v>
      </c>
      <c r="B48" s="352"/>
      <c r="C48" s="352"/>
      <c r="D48" s="352"/>
      <c r="E48" s="352"/>
      <c r="F48" s="352"/>
      <c r="G48" s="352"/>
    </row>
    <row r="49" spans="1:7" ht="12.75">
      <c r="A49" s="263"/>
      <c r="B49" s="263"/>
      <c r="C49" s="263"/>
      <c r="D49" s="263"/>
      <c r="E49" s="263"/>
      <c r="F49" s="263"/>
      <c r="G49" s="263"/>
    </row>
  </sheetData>
  <sheetProtection/>
  <mergeCells count="7">
    <mergeCell ref="H6:J6"/>
    <mergeCell ref="A46:G46"/>
    <mergeCell ref="A47:G47"/>
    <mergeCell ref="A48:G48"/>
    <mergeCell ref="A1:G1"/>
    <mergeCell ref="A24:G24"/>
    <mergeCell ref="A3:G3"/>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G36"/>
  <sheetViews>
    <sheetView zoomScalePageLayoutView="0" workbookViewId="0" topLeftCell="A1">
      <selection activeCell="A1" sqref="A1:G1"/>
    </sheetView>
  </sheetViews>
  <sheetFormatPr defaultColWidth="9.00390625" defaultRowHeight="12.75"/>
  <cols>
    <col min="1" max="1" width="39.375" style="0" customWidth="1"/>
    <col min="2" max="7" width="6.375" style="0" customWidth="1"/>
  </cols>
  <sheetData>
    <row r="1" spans="1:7" ht="37.5" customHeight="1">
      <c r="A1" s="366" t="s">
        <v>249</v>
      </c>
      <c r="B1" s="366"/>
      <c r="C1" s="366"/>
      <c r="D1" s="366"/>
      <c r="E1" s="366"/>
      <c r="F1" s="366"/>
      <c r="G1" s="366"/>
    </row>
    <row r="2" spans="1:7" ht="12.75">
      <c r="A2" s="90"/>
      <c r="B2" s="3">
        <v>2014</v>
      </c>
      <c r="C2" s="36">
        <v>2015</v>
      </c>
      <c r="D2" s="13">
        <v>2016</v>
      </c>
      <c r="E2" s="13">
        <v>2017</v>
      </c>
      <c r="F2" s="13">
        <v>2018</v>
      </c>
      <c r="G2" s="13">
        <v>2019</v>
      </c>
    </row>
    <row r="3" spans="1:7" ht="20.25">
      <c r="A3" s="65" t="s">
        <v>250</v>
      </c>
      <c r="B3" s="89"/>
      <c r="C3" s="89"/>
      <c r="D3" s="1"/>
      <c r="E3" s="1"/>
      <c r="F3" s="1"/>
      <c r="G3" s="222"/>
    </row>
    <row r="4" spans="1:7" ht="40.5">
      <c r="A4" s="45" t="s">
        <v>251</v>
      </c>
      <c r="B4" s="89"/>
      <c r="C4" s="89"/>
      <c r="D4" s="1"/>
      <c r="E4" s="1"/>
      <c r="F4" s="1"/>
      <c r="G4" s="222"/>
    </row>
    <row r="5" spans="1:7" ht="12.75">
      <c r="A5" s="47" t="s">
        <v>234</v>
      </c>
      <c r="B5" s="89"/>
      <c r="C5" s="89"/>
      <c r="D5" s="1"/>
      <c r="E5" s="1"/>
      <c r="F5" s="1"/>
      <c r="G5" s="222"/>
    </row>
    <row r="6" spans="1:7" ht="12.75">
      <c r="A6" s="46" t="s">
        <v>252</v>
      </c>
      <c r="B6" s="145">
        <v>1855</v>
      </c>
      <c r="C6" s="145">
        <v>1912</v>
      </c>
      <c r="D6" s="76">
        <v>1578</v>
      </c>
      <c r="E6" s="76">
        <v>1359</v>
      </c>
      <c r="F6" s="145">
        <v>1480</v>
      </c>
      <c r="G6" s="268">
        <v>1443</v>
      </c>
    </row>
    <row r="7" spans="1:7" ht="12.75">
      <c r="A7" s="46" t="s">
        <v>253</v>
      </c>
      <c r="B7" s="146">
        <v>65.2</v>
      </c>
      <c r="C7" s="146">
        <v>67.7</v>
      </c>
      <c r="D7" s="146">
        <v>56.8</v>
      </c>
      <c r="E7" s="147">
        <v>49.8</v>
      </c>
      <c r="F7" s="146">
        <v>54.6</v>
      </c>
      <c r="G7" s="293">
        <v>54.2</v>
      </c>
    </row>
    <row r="8" spans="1:7" ht="20.25">
      <c r="A8" s="46" t="s">
        <v>254</v>
      </c>
      <c r="B8" s="146"/>
      <c r="C8" s="146"/>
      <c r="D8" s="61"/>
      <c r="E8" s="61"/>
      <c r="F8" s="1"/>
      <c r="G8" s="226"/>
    </row>
    <row r="9" spans="1:7" ht="12.75">
      <c r="A9" s="47" t="s">
        <v>235</v>
      </c>
      <c r="B9" s="89"/>
      <c r="C9" s="89"/>
      <c r="D9" s="61"/>
      <c r="E9" s="61"/>
      <c r="F9" s="1"/>
      <c r="G9" s="226"/>
    </row>
    <row r="10" spans="1:7" ht="12.75">
      <c r="A10" s="46" t="s">
        <v>252</v>
      </c>
      <c r="B10" s="145">
        <v>1004</v>
      </c>
      <c r="C10" s="145">
        <v>940</v>
      </c>
      <c r="D10" s="145">
        <v>787</v>
      </c>
      <c r="E10" s="147">
        <v>662</v>
      </c>
      <c r="F10" s="145">
        <v>701</v>
      </c>
      <c r="G10" s="286">
        <v>665</v>
      </c>
    </row>
    <row r="11" spans="1:7" ht="12.75">
      <c r="A11" s="46" t="s">
        <v>255</v>
      </c>
      <c r="B11" s="146">
        <v>35.3</v>
      </c>
      <c r="C11" s="146">
        <v>33.3</v>
      </c>
      <c r="D11" s="146">
        <v>28.3</v>
      </c>
      <c r="E11" s="147">
        <v>24.2</v>
      </c>
      <c r="F11" s="146">
        <v>25.9</v>
      </c>
      <c r="G11" s="226">
        <v>25</v>
      </c>
    </row>
    <row r="12" spans="1:7" ht="20.25">
      <c r="A12" s="46" t="s">
        <v>254</v>
      </c>
      <c r="B12" s="146"/>
      <c r="C12" s="146"/>
      <c r="D12" s="61"/>
      <c r="E12" s="61"/>
      <c r="F12" s="1"/>
      <c r="G12" s="226"/>
    </row>
    <row r="13" spans="1:7" ht="12.75">
      <c r="A13" s="47" t="s">
        <v>256</v>
      </c>
      <c r="B13" s="89"/>
      <c r="C13" s="89"/>
      <c r="D13" s="61"/>
      <c r="E13" s="61"/>
      <c r="F13" s="1"/>
      <c r="G13" s="226"/>
    </row>
    <row r="14" spans="1:7" ht="12.75">
      <c r="A14" s="46" t="s">
        <v>252</v>
      </c>
      <c r="B14" s="145">
        <v>8994</v>
      </c>
      <c r="C14" s="145">
        <v>7901</v>
      </c>
      <c r="D14" s="148">
        <v>7116</v>
      </c>
      <c r="E14" s="149">
        <v>6957</v>
      </c>
      <c r="F14" s="145">
        <v>6400</v>
      </c>
      <c r="G14" s="268">
        <v>5627</v>
      </c>
    </row>
    <row r="15" spans="1:7" ht="12.75">
      <c r="A15" s="46" t="s">
        <v>255</v>
      </c>
      <c r="B15" s="146">
        <v>316.2</v>
      </c>
      <c r="C15" s="146">
        <v>279.7</v>
      </c>
      <c r="D15" s="60">
        <v>256</v>
      </c>
      <c r="E15" s="147">
        <v>254.8</v>
      </c>
      <c r="F15" s="146">
        <v>236.3</v>
      </c>
      <c r="G15" s="226">
        <v>211.3</v>
      </c>
    </row>
    <row r="16" spans="1:7" ht="20.25">
      <c r="A16" s="46" t="s">
        <v>254</v>
      </c>
      <c r="B16" s="146"/>
      <c r="C16" s="146"/>
      <c r="D16" s="61"/>
      <c r="E16" s="61"/>
      <c r="F16" s="1"/>
      <c r="G16" s="226"/>
    </row>
    <row r="17" spans="1:7" ht="12.75">
      <c r="A17" s="47" t="s">
        <v>257</v>
      </c>
      <c r="B17" s="89"/>
      <c r="C17" s="89"/>
      <c r="D17" s="61"/>
      <c r="E17" s="61"/>
      <c r="F17" s="1"/>
      <c r="G17" s="226"/>
    </row>
    <row r="18" spans="1:7" ht="20.25">
      <c r="A18" s="47" t="s">
        <v>258</v>
      </c>
      <c r="B18" s="89"/>
      <c r="C18" s="89"/>
      <c r="D18" s="61"/>
      <c r="E18" s="61"/>
      <c r="F18" s="1"/>
      <c r="G18" s="226"/>
    </row>
    <row r="19" spans="1:7" ht="12.75">
      <c r="A19" s="46" t="s">
        <v>252</v>
      </c>
      <c r="B19" s="145">
        <v>2364</v>
      </c>
      <c r="C19" s="145">
        <v>2318</v>
      </c>
      <c r="D19" s="148">
        <v>2082</v>
      </c>
      <c r="E19" s="149">
        <v>1678</v>
      </c>
      <c r="F19" s="145">
        <v>2067</v>
      </c>
      <c r="G19" s="268">
        <v>1911</v>
      </c>
    </row>
    <row r="20" spans="1:7" ht="12.75">
      <c r="A20" s="46" t="s">
        <v>255</v>
      </c>
      <c r="B20" s="146">
        <v>83.1</v>
      </c>
      <c r="C20" s="146">
        <v>82.1</v>
      </c>
      <c r="D20" s="150">
        <v>74.9</v>
      </c>
      <c r="E20" s="147">
        <v>61.5</v>
      </c>
      <c r="F20" s="146">
        <v>76.3</v>
      </c>
      <c r="G20" s="226">
        <v>71.8</v>
      </c>
    </row>
    <row r="21" spans="1:7" ht="20.25">
      <c r="A21" s="46" t="s">
        <v>254</v>
      </c>
      <c r="B21" s="146"/>
      <c r="C21" s="146"/>
      <c r="D21" s="61"/>
      <c r="E21" s="61"/>
      <c r="F21" s="1"/>
      <c r="G21" s="226"/>
    </row>
    <row r="22" spans="1:7" ht="12.75">
      <c r="A22" s="47" t="s">
        <v>259</v>
      </c>
      <c r="B22" s="89"/>
      <c r="C22" s="89"/>
      <c r="D22" s="61"/>
      <c r="E22" s="61"/>
      <c r="F22" s="1"/>
      <c r="G22" s="226"/>
    </row>
    <row r="23" spans="1:7" ht="20.25">
      <c r="A23" s="48" t="s">
        <v>260</v>
      </c>
      <c r="B23" s="89"/>
      <c r="C23" s="89"/>
      <c r="D23" s="61"/>
      <c r="E23" s="61"/>
      <c r="F23" s="1"/>
      <c r="G23" s="226"/>
    </row>
    <row r="24" spans="1:7" ht="12.75">
      <c r="A24" s="46" t="s">
        <v>252</v>
      </c>
      <c r="B24" s="145">
        <v>1977</v>
      </c>
      <c r="C24" s="145">
        <v>2034</v>
      </c>
      <c r="D24" s="148">
        <v>1612</v>
      </c>
      <c r="E24" s="149">
        <v>1137</v>
      </c>
      <c r="F24" s="145">
        <v>1151</v>
      </c>
      <c r="G24" s="268">
        <v>1372</v>
      </c>
    </row>
    <row r="25" spans="1:7" ht="12.75">
      <c r="A25" s="46" t="s">
        <v>253</v>
      </c>
      <c r="B25" s="146">
        <v>69.5</v>
      </c>
      <c r="C25" s="146">
        <v>72</v>
      </c>
      <c r="D25" s="180">
        <v>58</v>
      </c>
      <c r="E25" s="151">
        <v>41.6</v>
      </c>
      <c r="F25" s="146">
        <v>42.5</v>
      </c>
      <c r="G25" s="226">
        <v>51.5</v>
      </c>
    </row>
    <row r="26" spans="1:7" ht="20.25">
      <c r="A26" s="46" t="s">
        <v>254</v>
      </c>
      <c r="B26" s="146"/>
      <c r="C26" s="146"/>
      <c r="D26" s="61"/>
      <c r="E26" s="1"/>
      <c r="F26" s="1"/>
      <c r="G26" s="226"/>
    </row>
    <row r="27" spans="1:7" ht="20.25">
      <c r="A27" s="43" t="s">
        <v>261</v>
      </c>
      <c r="B27" s="89"/>
      <c r="C27" s="89"/>
      <c r="D27" s="61"/>
      <c r="E27" s="1"/>
      <c r="F27" s="1"/>
      <c r="G27" s="226"/>
    </row>
    <row r="28" spans="1:7" ht="40.5">
      <c r="A28" s="45" t="s">
        <v>262</v>
      </c>
      <c r="B28" s="89"/>
      <c r="C28" s="89"/>
      <c r="D28" s="61"/>
      <c r="E28" s="1"/>
      <c r="F28" s="1"/>
      <c r="G28" s="226"/>
    </row>
    <row r="29" spans="1:7" ht="12.75">
      <c r="A29" s="47" t="s">
        <v>234</v>
      </c>
      <c r="B29" s="89"/>
      <c r="C29" s="89"/>
      <c r="D29" s="61"/>
      <c r="E29" s="1"/>
      <c r="F29" s="1"/>
      <c r="G29" s="226"/>
    </row>
    <row r="30" spans="1:7" ht="12.75">
      <c r="A30" s="46" t="s">
        <v>252</v>
      </c>
      <c r="B30" s="145">
        <v>2732</v>
      </c>
      <c r="C30" s="145">
        <v>2848</v>
      </c>
      <c r="D30" s="148">
        <v>2638</v>
      </c>
      <c r="E30" s="149">
        <v>2498</v>
      </c>
      <c r="F30" s="145">
        <v>2699</v>
      </c>
      <c r="G30" s="268">
        <v>2763</v>
      </c>
    </row>
    <row r="31" spans="1:7" ht="12.75">
      <c r="A31" s="46" t="s">
        <v>255</v>
      </c>
      <c r="B31" s="146">
        <v>96</v>
      </c>
      <c r="C31" s="146">
        <v>100.8</v>
      </c>
      <c r="D31" s="150">
        <v>94.9</v>
      </c>
      <c r="E31" s="146">
        <v>91.5</v>
      </c>
      <c r="F31" s="146">
        <v>99.7</v>
      </c>
      <c r="G31" s="226">
        <v>103.7</v>
      </c>
    </row>
    <row r="32" spans="1:7" ht="20.25">
      <c r="A32" s="46" t="s">
        <v>254</v>
      </c>
      <c r="B32" s="146"/>
      <c r="C32" s="146"/>
      <c r="D32" s="61"/>
      <c r="E32" s="61"/>
      <c r="F32" s="1"/>
      <c r="G32" s="226"/>
    </row>
    <row r="33" spans="1:7" ht="12.75">
      <c r="A33" s="47" t="s">
        <v>235</v>
      </c>
      <c r="B33" s="89"/>
      <c r="C33" s="89"/>
      <c r="D33" s="61"/>
      <c r="E33" s="61"/>
      <c r="F33" s="1"/>
      <c r="G33" s="226"/>
    </row>
    <row r="34" spans="1:7" ht="12.75">
      <c r="A34" s="46" t="s">
        <v>252</v>
      </c>
      <c r="B34" s="89">
        <v>67</v>
      </c>
      <c r="C34" s="89">
        <v>86</v>
      </c>
      <c r="D34" s="150">
        <v>62</v>
      </c>
      <c r="E34" s="89">
        <v>53</v>
      </c>
      <c r="F34" s="89">
        <v>80</v>
      </c>
      <c r="G34" s="268">
        <v>76</v>
      </c>
    </row>
    <row r="35" spans="1:7" ht="12.75">
      <c r="A35" s="46" t="s">
        <v>255</v>
      </c>
      <c r="B35" s="146">
        <v>2.4</v>
      </c>
      <c r="C35" s="146">
        <v>3</v>
      </c>
      <c r="D35" s="150">
        <v>2.2</v>
      </c>
      <c r="E35" s="146">
        <v>1.9</v>
      </c>
      <c r="F35" s="146">
        <v>3</v>
      </c>
      <c r="G35" s="226">
        <v>2.9</v>
      </c>
    </row>
    <row r="36" spans="1:7" ht="20.25">
      <c r="A36" s="152" t="s">
        <v>254</v>
      </c>
      <c r="B36" s="153"/>
      <c r="C36" s="153"/>
      <c r="D36" s="99"/>
      <c r="E36" s="14"/>
      <c r="F36" s="14"/>
      <c r="G36" s="291"/>
    </row>
  </sheetData>
  <sheetProtection/>
  <mergeCells count="1">
    <mergeCell ref="A1:G1"/>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N54"/>
  <sheetViews>
    <sheetView zoomScalePageLayoutView="0" workbookViewId="0" topLeftCell="A1">
      <selection activeCell="A1" sqref="A1:G1"/>
    </sheetView>
  </sheetViews>
  <sheetFormatPr defaultColWidth="9.00390625" defaultRowHeight="12.75"/>
  <cols>
    <col min="1" max="1" width="34.50390625" style="0" customWidth="1"/>
    <col min="2" max="7" width="6.625" style="0" customWidth="1"/>
    <col min="8" max="8" width="14.50390625" style="0" customWidth="1"/>
  </cols>
  <sheetData>
    <row r="1" spans="1:7" ht="37.5" customHeight="1">
      <c r="A1" s="348" t="s">
        <v>263</v>
      </c>
      <c r="B1" s="348"/>
      <c r="C1" s="348"/>
      <c r="D1" s="348"/>
      <c r="E1" s="348"/>
      <c r="F1" s="348"/>
      <c r="G1" s="348"/>
    </row>
    <row r="2" spans="1:7" ht="12.75">
      <c r="A2" s="2"/>
      <c r="B2" s="3">
        <v>2014</v>
      </c>
      <c r="C2" s="2">
        <v>2015</v>
      </c>
      <c r="D2" s="13">
        <v>2016</v>
      </c>
      <c r="E2" s="13">
        <v>2017</v>
      </c>
      <c r="F2" s="13">
        <v>2018</v>
      </c>
      <c r="G2" s="13">
        <v>2019</v>
      </c>
    </row>
    <row r="3" spans="1:7" ht="12.75" customHeight="1">
      <c r="A3" s="354" t="s">
        <v>264</v>
      </c>
      <c r="B3" s="354"/>
      <c r="C3" s="354"/>
      <c r="D3" s="354"/>
      <c r="E3" s="354"/>
      <c r="F3" s="354"/>
      <c r="G3" s="354"/>
    </row>
    <row r="4" spans="1:7" ht="12.75">
      <c r="A4" s="74" t="s">
        <v>265</v>
      </c>
      <c r="B4" s="8">
        <v>1886</v>
      </c>
      <c r="C4" s="8">
        <v>1275</v>
      </c>
      <c r="D4" s="8">
        <v>988</v>
      </c>
      <c r="E4" s="147">
        <v>911</v>
      </c>
      <c r="F4" s="8">
        <v>818</v>
      </c>
      <c r="G4" s="268">
        <v>1057</v>
      </c>
    </row>
    <row r="5" spans="1:7" ht="21">
      <c r="A5" s="75" t="s">
        <v>266</v>
      </c>
      <c r="B5" s="8"/>
      <c r="C5" s="8"/>
      <c r="D5" s="154"/>
      <c r="E5" s="61"/>
      <c r="F5" s="1"/>
      <c r="G5" s="268"/>
    </row>
    <row r="6" spans="1:7" ht="12.75">
      <c r="A6" s="74" t="s">
        <v>267</v>
      </c>
      <c r="B6" s="8">
        <v>17357</v>
      </c>
      <c r="C6" s="8">
        <v>16489</v>
      </c>
      <c r="D6" s="8">
        <v>15095</v>
      </c>
      <c r="E6" s="149">
        <v>16504</v>
      </c>
      <c r="F6" s="8">
        <v>16599</v>
      </c>
      <c r="G6" s="268">
        <v>18257</v>
      </c>
    </row>
    <row r="7" spans="1:7" ht="21">
      <c r="A7" s="75" t="s">
        <v>268</v>
      </c>
      <c r="B7" s="8"/>
      <c r="C7" s="8"/>
      <c r="D7" s="154"/>
      <c r="E7" s="77"/>
      <c r="F7" s="1"/>
      <c r="G7" s="268"/>
    </row>
    <row r="8" spans="1:7" ht="12.75">
      <c r="A8" s="6" t="s">
        <v>269</v>
      </c>
      <c r="B8" s="8">
        <v>182</v>
      </c>
      <c r="C8" s="8">
        <v>111</v>
      </c>
      <c r="D8" s="8">
        <v>81</v>
      </c>
      <c r="E8" s="77">
        <v>421</v>
      </c>
      <c r="F8" s="8">
        <v>509</v>
      </c>
      <c r="G8" s="268">
        <v>32</v>
      </c>
    </row>
    <row r="9" spans="1:7" ht="21">
      <c r="A9" s="10" t="s">
        <v>270</v>
      </c>
      <c r="B9" s="8"/>
      <c r="C9" s="8"/>
      <c r="D9" s="154"/>
      <c r="E9" s="77"/>
      <c r="F9" s="1"/>
      <c r="G9" s="268"/>
    </row>
    <row r="10" spans="1:7" ht="12.75">
      <c r="A10" s="74" t="s">
        <v>271</v>
      </c>
      <c r="B10" s="8">
        <v>403</v>
      </c>
      <c r="C10" s="8">
        <v>465</v>
      </c>
      <c r="D10" s="8">
        <v>441</v>
      </c>
      <c r="E10" s="147">
        <v>595</v>
      </c>
      <c r="F10" s="8">
        <v>1954</v>
      </c>
      <c r="G10" s="268">
        <v>1830</v>
      </c>
    </row>
    <row r="11" spans="1:7" ht="12.75">
      <c r="A11" s="74" t="s">
        <v>272</v>
      </c>
      <c r="B11" s="8">
        <v>156</v>
      </c>
      <c r="C11" s="8">
        <v>42</v>
      </c>
      <c r="D11" s="8">
        <v>280</v>
      </c>
      <c r="E11" s="147">
        <v>347</v>
      </c>
      <c r="F11" s="8">
        <v>184</v>
      </c>
      <c r="G11" s="268">
        <v>155</v>
      </c>
    </row>
    <row r="12" spans="1:7" ht="12.75">
      <c r="A12" s="74" t="s">
        <v>273</v>
      </c>
      <c r="B12" s="8">
        <v>2</v>
      </c>
      <c r="C12" s="8" t="s">
        <v>274</v>
      </c>
      <c r="D12" s="8" t="s">
        <v>274</v>
      </c>
      <c r="E12" s="77" t="s">
        <v>274</v>
      </c>
      <c r="F12" s="8">
        <v>339</v>
      </c>
      <c r="G12" s="268">
        <v>90</v>
      </c>
    </row>
    <row r="13" spans="1:7" ht="12.75">
      <c r="A13" s="74" t="s">
        <v>275</v>
      </c>
      <c r="B13" s="8">
        <v>37</v>
      </c>
      <c r="C13" s="8">
        <v>36</v>
      </c>
      <c r="D13" s="8">
        <v>27</v>
      </c>
      <c r="E13" s="147">
        <v>20</v>
      </c>
      <c r="F13" s="8">
        <v>18</v>
      </c>
      <c r="G13" s="268">
        <v>14</v>
      </c>
    </row>
    <row r="14" spans="1:7" ht="21">
      <c r="A14" s="75" t="s">
        <v>276</v>
      </c>
      <c r="B14" s="8"/>
      <c r="C14" s="8"/>
      <c r="D14" s="154"/>
      <c r="E14" s="77"/>
      <c r="F14" s="1"/>
      <c r="G14" s="268"/>
    </row>
    <row r="15" spans="1:7" ht="12.75">
      <c r="A15" s="74" t="s">
        <v>277</v>
      </c>
      <c r="B15" s="8">
        <v>627</v>
      </c>
      <c r="C15" s="8">
        <v>379</v>
      </c>
      <c r="D15" s="8">
        <v>837</v>
      </c>
      <c r="E15" s="147">
        <v>667</v>
      </c>
      <c r="F15" s="8">
        <v>720</v>
      </c>
      <c r="G15" s="268">
        <v>127</v>
      </c>
    </row>
    <row r="16" spans="1:7" ht="21">
      <c r="A16" s="75" t="s">
        <v>278</v>
      </c>
      <c r="B16" s="8"/>
      <c r="C16" s="8"/>
      <c r="D16" s="154"/>
      <c r="E16" s="77"/>
      <c r="F16" s="1"/>
      <c r="G16" s="268"/>
    </row>
    <row r="17" spans="1:7" ht="12.75">
      <c r="A17" s="6" t="s">
        <v>279</v>
      </c>
      <c r="B17" s="8">
        <v>46</v>
      </c>
      <c r="C17" s="8">
        <v>32</v>
      </c>
      <c r="D17" s="8">
        <v>22</v>
      </c>
      <c r="E17" s="77">
        <v>20</v>
      </c>
      <c r="F17" s="8">
        <v>25</v>
      </c>
      <c r="G17" s="268">
        <v>7</v>
      </c>
    </row>
    <row r="18" spans="1:7" ht="21">
      <c r="A18" s="10" t="s">
        <v>280</v>
      </c>
      <c r="B18" s="8"/>
      <c r="C18" s="8"/>
      <c r="D18" s="154"/>
      <c r="E18" s="77"/>
      <c r="F18" s="1"/>
      <c r="G18" s="268"/>
    </row>
    <row r="19" spans="1:7" ht="12.75">
      <c r="A19" s="74" t="s">
        <v>281</v>
      </c>
      <c r="B19" s="8">
        <v>49</v>
      </c>
      <c r="C19" s="8">
        <v>66</v>
      </c>
      <c r="D19" s="8">
        <v>105</v>
      </c>
      <c r="E19" s="147">
        <v>72</v>
      </c>
      <c r="F19" s="8">
        <v>118</v>
      </c>
      <c r="G19" s="268">
        <v>105</v>
      </c>
    </row>
    <row r="20" spans="1:7" ht="21">
      <c r="A20" s="75" t="s">
        <v>282</v>
      </c>
      <c r="B20" s="8"/>
      <c r="C20" s="8"/>
      <c r="D20" s="154"/>
      <c r="E20" s="77"/>
      <c r="F20" s="1"/>
      <c r="G20" s="268"/>
    </row>
    <row r="21" spans="1:8" ht="21">
      <c r="A21" s="74" t="s">
        <v>283</v>
      </c>
      <c r="B21" s="8">
        <v>239.8</v>
      </c>
      <c r="C21" s="8">
        <v>289</v>
      </c>
      <c r="D21" s="8">
        <v>283</v>
      </c>
      <c r="E21" s="155">
        <v>296.1</v>
      </c>
      <c r="F21" s="8">
        <v>330</v>
      </c>
      <c r="G21" s="268">
        <v>335</v>
      </c>
      <c r="H21" s="8"/>
    </row>
    <row r="22" spans="1:7" ht="41.25">
      <c r="A22" s="75" t="s">
        <v>284</v>
      </c>
      <c r="B22" s="8"/>
      <c r="C22" s="8"/>
      <c r="D22" s="154"/>
      <c r="E22" s="77"/>
      <c r="F22" s="1"/>
      <c r="G22" s="268"/>
    </row>
    <row r="23" spans="1:7" ht="12.75">
      <c r="A23" s="74" t="s">
        <v>285</v>
      </c>
      <c r="B23" s="8">
        <v>88</v>
      </c>
      <c r="C23" s="8">
        <v>131</v>
      </c>
      <c r="D23" s="8">
        <v>241</v>
      </c>
      <c r="E23" s="147">
        <v>182</v>
      </c>
      <c r="F23" s="8">
        <v>292</v>
      </c>
      <c r="G23" s="268">
        <v>241</v>
      </c>
    </row>
    <row r="24" spans="1:7" ht="30.75">
      <c r="A24" s="75" t="s">
        <v>286</v>
      </c>
      <c r="B24" s="8"/>
      <c r="C24" s="8"/>
      <c r="D24" s="154"/>
      <c r="E24" s="61"/>
      <c r="F24" s="1"/>
      <c r="G24" s="268"/>
    </row>
    <row r="25" spans="1:7" ht="12.75">
      <c r="A25" s="74" t="s">
        <v>287</v>
      </c>
      <c r="B25" s="8">
        <v>586</v>
      </c>
      <c r="C25" s="8">
        <v>574</v>
      </c>
      <c r="D25" s="8">
        <v>603</v>
      </c>
      <c r="E25" s="147">
        <v>618</v>
      </c>
      <c r="F25" s="8">
        <v>680</v>
      </c>
      <c r="G25" s="268">
        <v>701</v>
      </c>
    </row>
    <row r="26" spans="1:7" ht="30.75">
      <c r="A26" s="75" t="s">
        <v>288</v>
      </c>
      <c r="B26" s="8"/>
      <c r="C26" s="8"/>
      <c r="D26" s="154"/>
      <c r="E26" s="61"/>
      <c r="F26" s="1"/>
      <c r="G26" s="268"/>
    </row>
    <row r="27" spans="1:7" ht="12.75">
      <c r="A27" s="74" t="s">
        <v>289</v>
      </c>
      <c r="B27" s="8">
        <v>3018</v>
      </c>
      <c r="C27" s="8">
        <v>3140</v>
      </c>
      <c r="D27" s="18">
        <v>2546</v>
      </c>
      <c r="E27" s="149">
        <v>2138</v>
      </c>
      <c r="F27" s="8">
        <v>1240</v>
      </c>
      <c r="G27" s="268">
        <v>1020</v>
      </c>
    </row>
    <row r="28" spans="1:7" ht="12.75">
      <c r="A28" s="74" t="s">
        <v>290</v>
      </c>
      <c r="B28" s="8">
        <v>1296</v>
      </c>
      <c r="C28" s="8">
        <v>1127</v>
      </c>
      <c r="D28" s="18">
        <v>1079</v>
      </c>
      <c r="E28" s="149">
        <v>1146</v>
      </c>
      <c r="F28" s="8">
        <v>1502</v>
      </c>
      <c r="G28" s="268">
        <v>2050</v>
      </c>
    </row>
    <row r="29" spans="1:7" ht="12.75" customHeight="1">
      <c r="A29" s="353" t="s">
        <v>395</v>
      </c>
      <c r="B29" s="353"/>
      <c r="C29" s="353"/>
      <c r="D29" s="353"/>
      <c r="E29" s="353"/>
      <c r="F29" s="353"/>
      <c r="G29" s="353"/>
    </row>
    <row r="30" spans="1:7" ht="12.75">
      <c r="A30" s="74" t="s">
        <v>291</v>
      </c>
      <c r="B30" s="106">
        <v>66</v>
      </c>
      <c r="C30" s="106">
        <v>45</v>
      </c>
      <c r="D30" s="82">
        <v>36</v>
      </c>
      <c r="E30" s="246">
        <v>33</v>
      </c>
      <c r="F30" s="191">
        <v>30</v>
      </c>
      <c r="G30" s="236">
        <v>40</v>
      </c>
    </row>
    <row r="31" spans="1:7" ht="21">
      <c r="A31" s="75" t="s">
        <v>266</v>
      </c>
      <c r="B31" s="106"/>
      <c r="C31" s="106"/>
      <c r="D31" s="82"/>
      <c r="E31" s="82"/>
      <c r="F31" s="191"/>
      <c r="G31" s="236"/>
    </row>
    <row r="32" spans="1:7" ht="12.75">
      <c r="A32" s="74" t="s">
        <v>267</v>
      </c>
      <c r="B32" s="106">
        <v>610</v>
      </c>
      <c r="C32" s="106">
        <v>584</v>
      </c>
      <c r="D32" s="82">
        <v>543</v>
      </c>
      <c r="E32" s="246">
        <v>604</v>
      </c>
      <c r="F32" s="191">
        <v>613</v>
      </c>
      <c r="G32" s="236">
        <v>686</v>
      </c>
    </row>
    <row r="33" spans="1:7" ht="21">
      <c r="A33" s="75" t="s">
        <v>268</v>
      </c>
      <c r="B33" s="19"/>
      <c r="C33" s="19"/>
      <c r="D33" s="82"/>
      <c r="E33" s="77"/>
      <c r="F33" s="191"/>
      <c r="G33" s="222"/>
    </row>
    <row r="34" spans="1:14" ht="12.75">
      <c r="A34" s="6" t="s">
        <v>269</v>
      </c>
      <c r="B34" s="19">
        <v>6</v>
      </c>
      <c r="C34" s="19">
        <v>4</v>
      </c>
      <c r="D34" s="82">
        <v>3</v>
      </c>
      <c r="E34" s="77">
        <v>15</v>
      </c>
      <c r="F34" s="294">
        <v>18</v>
      </c>
      <c r="G34" s="245">
        <v>1</v>
      </c>
      <c r="I34" s="8"/>
      <c r="J34" s="8"/>
      <c r="K34" s="8"/>
      <c r="L34" s="77"/>
      <c r="M34" s="8"/>
      <c r="N34" s="236"/>
    </row>
    <row r="35" spans="1:7" ht="21">
      <c r="A35" s="10" t="s">
        <v>270</v>
      </c>
      <c r="B35" s="19"/>
      <c r="C35" s="19"/>
      <c r="D35" s="82"/>
      <c r="E35" s="77"/>
      <c r="F35" s="191"/>
      <c r="G35" s="222"/>
    </row>
    <row r="36" spans="1:7" ht="12.75">
      <c r="A36" s="74" t="s">
        <v>271</v>
      </c>
      <c r="B36" s="106">
        <v>14</v>
      </c>
      <c r="C36" s="106">
        <v>16</v>
      </c>
      <c r="D36" s="82">
        <v>16</v>
      </c>
      <c r="E36" s="82">
        <v>22</v>
      </c>
      <c r="F36" s="191">
        <v>72</v>
      </c>
      <c r="G36" s="236">
        <v>69</v>
      </c>
    </row>
    <row r="37" spans="1:7" ht="12.75">
      <c r="A37" s="74" t="s">
        <v>272</v>
      </c>
      <c r="B37" s="106">
        <v>5</v>
      </c>
      <c r="C37" s="106">
        <v>1</v>
      </c>
      <c r="D37" s="82">
        <v>10</v>
      </c>
      <c r="E37" s="82">
        <v>13</v>
      </c>
      <c r="F37" s="191">
        <v>7</v>
      </c>
      <c r="G37" s="236">
        <v>6</v>
      </c>
    </row>
    <row r="38" spans="1:8" ht="12.75">
      <c r="A38" s="74" t="s">
        <v>273</v>
      </c>
      <c r="B38" s="25">
        <v>0</v>
      </c>
      <c r="C38" s="106" t="s">
        <v>274</v>
      </c>
      <c r="D38" s="106" t="s">
        <v>274</v>
      </c>
      <c r="E38" s="106" t="s">
        <v>274</v>
      </c>
      <c r="F38" s="191">
        <v>13</v>
      </c>
      <c r="G38" s="236">
        <v>3</v>
      </c>
      <c r="H38" s="106"/>
    </row>
    <row r="39" spans="1:14" ht="12.75">
      <c r="A39" s="74" t="s">
        <v>275</v>
      </c>
      <c r="B39" s="19">
        <v>1</v>
      </c>
      <c r="C39" s="19">
        <v>1</v>
      </c>
      <c r="D39" s="82">
        <v>0.7601449793550255</v>
      </c>
      <c r="E39" s="77">
        <v>1</v>
      </c>
      <c r="F39" s="294">
        <f>F13/3542708*100000</f>
        <v>0.508085904906642</v>
      </c>
      <c r="G39" s="245">
        <v>1</v>
      </c>
      <c r="I39" s="8"/>
      <c r="J39" s="8"/>
      <c r="K39" s="8"/>
      <c r="L39" s="147"/>
      <c r="M39" s="8"/>
      <c r="N39" s="236"/>
    </row>
    <row r="40" spans="1:7" ht="21">
      <c r="A40" s="75" t="s">
        <v>276</v>
      </c>
      <c r="B40" s="19"/>
      <c r="C40" s="19"/>
      <c r="D40" s="82"/>
      <c r="E40" s="77"/>
      <c r="F40" s="191"/>
      <c r="G40" s="222"/>
    </row>
    <row r="41" spans="1:7" ht="12.75">
      <c r="A41" s="74" t="s">
        <v>292</v>
      </c>
      <c r="B41" s="106">
        <v>22</v>
      </c>
      <c r="C41" s="106">
        <v>13</v>
      </c>
      <c r="D41" s="82">
        <v>30</v>
      </c>
      <c r="E41" s="82">
        <v>24</v>
      </c>
      <c r="F41" s="191">
        <v>27</v>
      </c>
      <c r="G41" s="236">
        <v>5</v>
      </c>
    </row>
    <row r="42" spans="1:7" ht="21">
      <c r="A42" s="75" t="s">
        <v>278</v>
      </c>
      <c r="B42" s="19"/>
      <c r="C42" s="19"/>
      <c r="D42" s="82"/>
      <c r="E42" s="77"/>
      <c r="F42" s="191"/>
      <c r="G42" s="222"/>
    </row>
    <row r="43" spans="1:14" ht="12.75">
      <c r="A43" s="6" t="s">
        <v>279</v>
      </c>
      <c r="B43" s="19">
        <v>2</v>
      </c>
      <c r="C43" s="19">
        <v>1</v>
      </c>
      <c r="D43" s="82">
        <v>0.619</v>
      </c>
      <c r="E43" s="77">
        <v>1</v>
      </c>
      <c r="F43" s="294">
        <f>F17/3542708*100000</f>
        <v>0.7056748679258917</v>
      </c>
      <c r="G43" s="307">
        <v>0</v>
      </c>
      <c r="H43" s="292"/>
      <c r="I43" s="8"/>
      <c r="J43" s="8"/>
      <c r="K43" s="8"/>
      <c r="L43" s="77"/>
      <c r="M43" s="8"/>
      <c r="N43" s="236"/>
    </row>
    <row r="44" spans="1:7" ht="21">
      <c r="A44" s="10" t="s">
        <v>280</v>
      </c>
      <c r="B44" s="19"/>
      <c r="C44" s="19"/>
      <c r="D44" s="82"/>
      <c r="E44" s="77"/>
      <c r="F44" s="191"/>
      <c r="G44" s="222"/>
    </row>
    <row r="45" spans="1:7" ht="12.75">
      <c r="A45" s="74" t="s">
        <v>281</v>
      </c>
      <c r="B45" s="106">
        <v>2</v>
      </c>
      <c r="C45" s="106">
        <v>2</v>
      </c>
      <c r="D45" s="82">
        <v>4</v>
      </c>
      <c r="E45" s="82">
        <v>3</v>
      </c>
      <c r="F45" s="191">
        <v>4</v>
      </c>
      <c r="G45" s="236">
        <v>4</v>
      </c>
    </row>
    <row r="46" spans="1:7" ht="21">
      <c r="A46" s="75" t="s">
        <v>282</v>
      </c>
      <c r="B46" s="19"/>
      <c r="C46" s="19"/>
      <c r="D46" s="82"/>
      <c r="E46" s="77"/>
      <c r="F46" s="191"/>
      <c r="G46" s="222"/>
    </row>
    <row r="47" spans="1:7" ht="21">
      <c r="A47" s="74" t="s">
        <v>283</v>
      </c>
      <c r="B47" s="106">
        <v>8</v>
      </c>
      <c r="C47" s="106">
        <v>10</v>
      </c>
      <c r="D47" s="82">
        <v>10</v>
      </c>
      <c r="E47" s="77">
        <v>11</v>
      </c>
      <c r="F47" s="191">
        <v>12</v>
      </c>
      <c r="G47" s="222">
        <v>13</v>
      </c>
    </row>
    <row r="48" spans="1:7" ht="41.25">
      <c r="A48" s="75" t="s">
        <v>284</v>
      </c>
      <c r="B48" s="106"/>
      <c r="C48" s="106"/>
      <c r="D48" s="82"/>
      <c r="E48" s="77"/>
      <c r="F48" s="191"/>
      <c r="G48" s="222"/>
    </row>
    <row r="49" spans="1:7" ht="12.75">
      <c r="A49" s="74" t="s">
        <v>293</v>
      </c>
      <c r="B49" s="106">
        <v>3</v>
      </c>
      <c r="C49" s="106">
        <v>5</v>
      </c>
      <c r="D49" s="82">
        <v>9</v>
      </c>
      <c r="E49" s="77">
        <v>7</v>
      </c>
      <c r="F49" s="191">
        <v>11</v>
      </c>
      <c r="G49" s="222">
        <v>9</v>
      </c>
    </row>
    <row r="50" spans="1:7" ht="30.75">
      <c r="A50" s="75" t="s">
        <v>286</v>
      </c>
      <c r="B50" s="106"/>
      <c r="C50" s="106"/>
      <c r="D50" s="82"/>
      <c r="E50" s="77"/>
      <c r="F50" s="191"/>
      <c r="G50" s="222"/>
    </row>
    <row r="51" spans="1:7" ht="12.75">
      <c r="A51" s="74" t="s">
        <v>294</v>
      </c>
      <c r="B51" s="106">
        <v>21</v>
      </c>
      <c r="C51" s="106">
        <v>20</v>
      </c>
      <c r="D51" s="82">
        <v>22</v>
      </c>
      <c r="E51" s="77">
        <v>23</v>
      </c>
      <c r="F51" s="191">
        <v>25</v>
      </c>
      <c r="G51" s="222">
        <v>26</v>
      </c>
    </row>
    <row r="52" spans="1:7" ht="30.75">
      <c r="A52" s="75" t="s">
        <v>288</v>
      </c>
      <c r="B52" s="19"/>
      <c r="C52" s="19"/>
      <c r="D52" s="106"/>
      <c r="E52" s="77"/>
      <c r="F52" s="191"/>
      <c r="G52" s="222"/>
    </row>
    <row r="53" spans="1:7" ht="12.75">
      <c r="A53" s="74" t="s">
        <v>289</v>
      </c>
      <c r="B53" s="19">
        <v>106</v>
      </c>
      <c r="C53" s="19">
        <v>111</v>
      </c>
      <c r="D53" s="82">
        <v>92</v>
      </c>
      <c r="E53" s="77">
        <v>78</v>
      </c>
      <c r="F53" s="191">
        <v>46</v>
      </c>
      <c r="G53" s="222">
        <v>38</v>
      </c>
    </row>
    <row r="54" spans="1:7" ht="12.75">
      <c r="A54" s="87" t="s">
        <v>290</v>
      </c>
      <c r="B54" s="101">
        <v>46</v>
      </c>
      <c r="C54" s="101">
        <v>40</v>
      </c>
      <c r="D54" s="85">
        <v>39</v>
      </c>
      <c r="E54" s="156">
        <v>42</v>
      </c>
      <c r="F54" s="192">
        <v>56</v>
      </c>
      <c r="G54" s="223">
        <v>77</v>
      </c>
    </row>
  </sheetData>
  <sheetProtection/>
  <mergeCells count="3">
    <mergeCell ref="A1:G1"/>
    <mergeCell ref="A3:G3"/>
    <mergeCell ref="A29:G29"/>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G28"/>
  <sheetViews>
    <sheetView zoomScalePageLayoutView="0" workbookViewId="0" topLeftCell="A1">
      <selection activeCell="K20" sqref="K20"/>
    </sheetView>
  </sheetViews>
  <sheetFormatPr defaultColWidth="9.00390625" defaultRowHeight="12.75"/>
  <cols>
    <col min="1" max="1" width="39.375" style="0" customWidth="1"/>
    <col min="2" max="7" width="5.875" style="0" customWidth="1"/>
  </cols>
  <sheetData>
    <row r="1" spans="1:7" ht="37.5" customHeight="1">
      <c r="A1" s="366" t="s">
        <v>295</v>
      </c>
      <c r="B1" s="366"/>
      <c r="C1" s="366"/>
      <c r="D1" s="366"/>
      <c r="E1" s="366"/>
      <c r="F1" s="366"/>
      <c r="G1" s="366"/>
    </row>
    <row r="2" spans="1:7" ht="12.75">
      <c r="A2" s="90"/>
      <c r="B2" s="3">
        <v>2014</v>
      </c>
      <c r="C2" s="36">
        <v>2015</v>
      </c>
      <c r="D2" s="13">
        <v>2016</v>
      </c>
      <c r="E2" s="13">
        <v>2017</v>
      </c>
      <c r="F2" s="13">
        <v>2018</v>
      </c>
      <c r="G2" s="13">
        <v>2019</v>
      </c>
    </row>
    <row r="3" spans="1:7" ht="12.75" customHeight="1">
      <c r="A3" s="372" t="s">
        <v>296</v>
      </c>
      <c r="B3" s="372"/>
      <c r="C3" s="372"/>
      <c r="D3" s="372"/>
      <c r="E3" s="372"/>
      <c r="F3" s="372"/>
      <c r="G3" s="372"/>
    </row>
    <row r="4" spans="1:7" ht="20.25">
      <c r="A4" s="43" t="s">
        <v>250</v>
      </c>
      <c r="B4" s="19"/>
      <c r="C4" s="19"/>
      <c r="D4" s="19"/>
      <c r="E4" s="1"/>
      <c r="F4" s="1"/>
      <c r="G4" s="222"/>
    </row>
    <row r="5" spans="1:7" ht="40.5">
      <c r="A5" s="45" t="s">
        <v>251</v>
      </c>
      <c r="B5" s="19"/>
      <c r="C5" s="19"/>
      <c r="D5" s="19"/>
      <c r="E5" s="1"/>
      <c r="F5" s="1"/>
      <c r="G5" s="222"/>
    </row>
    <row r="6" spans="1:7" ht="12.75">
      <c r="A6" s="47" t="s">
        <v>297</v>
      </c>
      <c r="B6" s="19">
        <v>3.4</v>
      </c>
      <c r="C6" s="19">
        <v>3.2</v>
      </c>
      <c r="D6" s="19">
        <v>3.2</v>
      </c>
      <c r="E6" s="19">
        <v>3.2</v>
      </c>
      <c r="F6" s="19">
        <v>3.1</v>
      </c>
      <c r="G6" s="222">
        <v>3.2</v>
      </c>
    </row>
    <row r="7" spans="1:7" ht="20.25">
      <c r="A7" s="48" t="s">
        <v>298</v>
      </c>
      <c r="B7" s="19"/>
      <c r="C7" s="19"/>
      <c r="D7" s="1"/>
      <c r="E7" s="1"/>
      <c r="F7" s="1"/>
      <c r="G7" s="222"/>
    </row>
    <row r="8" spans="1:7" ht="12.75">
      <c r="A8" s="47" t="s">
        <v>299</v>
      </c>
      <c r="B8" s="19">
        <v>1.1</v>
      </c>
      <c r="C8" s="25">
        <v>1</v>
      </c>
      <c r="D8" s="19">
        <v>0.8</v>
      </c>
      <c r="E8" s="19">
        <v>1.1</v>
      </c>
      <c r="F8" s="19">
        <v>0.9</v>
      </c>
      <c r="G8" s="222">
        <v>0.7</v>
      </c>
    </row>
    <row r="9" spans="1:7" ht="20.25">
      <c r="A9" s="48" t="s">
        <v>300</v>
      </c>
      <c r="B9" s="19"/>
      <c r="C9" s="19"/>
      <c r="D9" s="1"/>
      <c r="E9" s="1"/>
      <c r="F9" s="1"/>
      <c r="G9" s="222"/>
    </row>
    <row r="10" spans="1:7" ht="20.25">
      <c r="A10" s="157" t="s">
        <v>261</v>
      </c>
      <c r="B10" s="19"/>
      <c r="C10" s="19"/>
      <c r="D10" s="1"/>
      <c r="E10" s="1"/>
      <c r="F10" s="1"/>
      <c r="G10" s="222"/>
    </row>
    <row r="11" spans="1:7" ht="40.5">
      <c r="A11" s="45" t="s">
        <v>262</v>
      </c>
      <c r="B11" s="19"/>
      <c r="C11" s="19"/>
      <c r="D11" s="1"/>
      <c r="E11" s="1"/>
      <c r="F11" s="1"/>
      <c r="G11" s="222"/>
    </row>
    <row r="12" spans="1:7" ht="12.75">
      <c r="A12" s="47" t="s">
        <v>301</v>
      </c>
      <c r="B12" s="19">
        <v>46.7</v>
      </c>
      <c r="C12" s="19">
        <v>46.7</v>
      </c>
      <c r="D12" s="19">
        <v>45.7</v>
      </c>
      <c r="E12" s="19">
        <v>45.6</v>
      </c>
      <c r="F12" s="19">
        <v>46.2</v>
      </c>
      <c r="G12" s="222">
        <v>46.9</v>
      </c>
    </row>
    <row r="13" spans="1:7" ht="20.25">
      <c r="A13" s="48" t="s">
        <v>298</v>
      </c>
      <c r="B13" s="19"/>
      <c r="C13" s="19"/>
      <c r="D13" s="1"/>
      <c r="E13" s="1"/>
      <c r="F13" s="1"/>
      <c r="G13" s="222"/>
    </row>
    <row r="14" spans="1:7" ht="12.75">
      <c r="A14" s="47" t="s">
        <v>299</v>
      </c>
      <c r="B14" s="19">
        <v>10.9</v>
      </c>
      <c r="C14" s="19">
        <v>11.5</v>
      </c>
      <c r="D14" s="19">
        <v>11.8</v>
      </c>
      <c r="E14" s="19">
        <v>12.4</v>
      </c>
      <c r="F14" s="19">
        <v>12.5</v>
      </c>
      <c r="G14" s="222">
        <v>12.4</v>
      </c>
    </row>
    <row r="15" spans="1:7" ht="20.25">
      <c r="A15" s="48" t="s">
        <v>300</v>
      </c>
      <c r="B15" s="19"/>
      <c r="C15" s="19"/>
      <c r="D15" s="19"/>
      <c r="E15" s="1"/>
      <c r="F15" s="1"/>
      <c r="G15" s="222"/>
    </row>
    <row r="16" spans="1:7" ht="12.75" customHeight="1">
      <c r="A16" s="382" t="s">
        <v>394</v>
      </c>
      <c r="B16" s="382"/>
      <c r="C16" s="382"/>
      <c r="D16" s="382"/>
      <c r="E16" s="382"/>
      <c r="F16" s="382"/>
      <c r="G16" s="382"/>
    </row>
    <row r="17" spans="1:7" ht="20.25">
      <c r="A17" s="157" t="s">
        <v>250</v>
      </c>
      <c r="B17" s="19"/>
      <c r="C17" s="19"/>
      <c r="D17" s="19"/>
      <c r="E17" s="1"/>
      <c r="F17" s="1"/>
      <c r="G17" s="222"/>
    </row>
    <row r="18" spans="1:7" ht="40.5">
      <c r="A18" s="124" t="s">
        <v>251</v>
      </c>
      <c r="B18" s="19"/>
      <c r="C18" s="19"/>
      <c r="D18" s="19"/>
      <c r="E18" s="1"/>
      <c r="F18" s="1"/>
      <c r="G18" s="222"/>
    </row>
    <row r="19" spans="1:7" ht="12.75">
      <c r="A19" s="47" t="s">
        <v>301</v>
      </c>
      <c r="B19" s="25">
        <v>119.5</v>
      </c>
      <c r="C19" s="25">
        <v>113.3</v>
      </c>
      <c r="D19" s="25">
        <v>115.1</v>
      </c>
      <c r="E19" s="25">
        <v>117.2</v>
      </c>
      <c r="F19" s="25">
        <v>114.5</v>
      </c>
      <c r="G19" s="222">
        <v>120.2</v>
      </c>
    </row>
    <row r="20" spans="1:7" ht="20.25">
      <c r="A20" s="48" t="s">
        <v>298</v>
      </c>
      <c r="B20" s="25"/>
      <c r="C20" s="25"/>
      <c r="D20" s="1"/>
      <c r="E20" s="1"/>
      <c r="F20" s="1"/>
      <c r="G20" s="222"/>
    </row>
    <row r="21" spans="1:7" ht="12.75">
      <c r="A21" s="47" t="s">
        <v>299</v>
      </c>
      <c r="B21" s="25">
        <v>38.7</v>
      </c>
      <c r="C21" s="25">
        <v>35.4</v>
      </c>
      <c r="D21" s="25">
        <v>28.8</v>
      </c>
      <c r="E21" s="25">
        <v>40.3</v>
      </c>
      <c r="F21" s="25">
        <v>33.2</v>
      </c>
      <c r="G21" s="222">
        <v>26.3</v>
      </c>
    </row>
    <row r="22" spans="1:7" ht="20.25">
      <c r="A22" s="48" t="s">
        <v>300</v>
      </c>
      <c r="B22" s="25"/>
      <c r="C22" s="25"/>
      <c r="D22" s="1"/>
      <c r="E22" s="1"/>
      <c r="F22" s="1"/>
      <c r="G22" s="222"/>
    </row>
    <row r="23" spans="1:7" ht="20.25">
      <c r="A23" s="157" t="s">
        <v>261</v>
      </c>
      <c r="B23" s="19"/>
      <c r="C23" s="19"/>
      <c r="D23" s="1"/>
      <c r="E23" s="1"/>
      <c r="F23" s="1"/>
      <c r="G23" s="222"/>
    </row>
    <row r="24" spans="1:7" ht="40.5">
      <c r="A24" s="124" t="s">
        <v>262</v>
      </c>
      <c r="B24" s="19"/>
      <c r="C24" s="19"/>
      <c r="D24" s="1"/>
      <c r="E24" s="1"/>
      <c r="F24" s="1"/>
      <c r="G24" s="222"/>
    </row>
    <row r="25" spans="1:7" ht="12.75">
      <c r="A25" s="47" t="s">
        <v>297</v>
      </c>
      <c r="B25" s="94">
        <v>1641.6</v>
      </c>
      <c r="C25" s="94">
        <v>1653.4</v>
      </c>
      <c r="D25" s="94">
        <v>1643.9</v>
      </c>
      <c r="E25" s="94">
        <v>1670.1</v>
      </c>
      <c r="F25" s="94">
        <v>1705.9</v>
      </c>
      <c r="G25" s="226">
        <v>1761</v>
      </c>
    </row>
    <row r="26" spans="1:7" ht="20.25">
      <c r="A26" s="48" t="s">
        <v>298</v>
      </c>
      <c r="B26" s="25"/>
      <c r="C26" s="25"/>
      <c r="D26" s="1"/>
      <c r="E26" s="1"/>
      <c r="F26" s="1"/>
      <c r="G26" s="222"/>
    </row>
    <row r="27" spans="1:7" ht="12.75">
      <c r="A27" s="47" t="s">
        <v>299</v>
      </c>
      <c r="B27" s="25">
        <v>383.2</v>
      </c>
      <c r="C27" s="25">
        <v>407.2</v>
      </c>
      <c r="D27" s="25">
        <v>424.5</v>
      </c>
      <c r="E27" s="25">
        <v>454.1</v>
      </c>
      <c r="F27" s="25">
        <v>461.6</v>
      </c>
      <c r="G27" s="222">
        <v>465.6</v>
      </c>
    </row>
    <row r="28" spans="1:7" ht="20.25">
      <c r="A28" s="52" t="s">
        <v>300</v>
      </c>
      <c r="B28" s="27"/>
      <c r="C28" s="27"/>
      <c r="D28" s="27"/>
      <c r="E28" s="14"/>
      <c r="F28" s="14"/>
      <c r="G28" s="223"/>
    </row>
  </sheetData>
  <sheetProtection/>
  <mergeCells count="3">
    <mergeCell ref="A3:G3"/>
    <mergeCell ref="A16:G16"/>
    <mergeCell ref="A1:G1"/>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L31"/>
  <sheetViews>
    <sheetView zoomScalePageLayoutView="0" workbookViewId="0" topLeftCell="A1">
      <selection activeCell="A1" sqref="A1:L1"/>
    </sheetView>
  </sheetViews>
  <sheetFormatPr defaultColWidth="9.00390625" defaultRowHeight="12.75"/>
  <cols>
    <col min="1" max="1" width="41.50390625" style="0" customWidth="1"/>
    <col min="2" max="12" width="5.00390625" style="0" customWidth="1"/>
  </cols>
  <sheetData>
    <row r="1" spans="1:12" ht="37.5" customHeight="1">
      <c r="A1" s="375" t="s">
        <v>401</v>
      </c>
      <c r="B1" s="375"/>
      <c r="C1" s="375"/>
      <c r="D1" s="375"/>
      <c r="E1" s="375"/>
      <c r="F1" s="375"/>
      <c r="G1" s="375"/>
      <c r="H1" s="375"/>
      <c r="I1" s="375"/>
      <c r="J1" s="375"/>
      <c r="K1" s="375"/>
      <c r="L1" s="375"/>
    </row>
    <row r="2" spans="1:12" ht="12.75">
      <c r="A2" s="389" t="s">
        <v>302</v>
      </c>
      <c r="B2" s="389"/>
      <c r="C2" s="389"/>
      <c r="D2" s="389"/>
      <c r="E2" s="389"/>
      <c r="F2" s="389"/>
      <c r="G2" s="389"/>
      <c r="H2" s="389"/>
      <c r="I2" s="389"/>
      <c r="J2" s="389"/>
      <c r="K2" s="389"/>
      <c r="L2" s="389"/>
    </row>
    <row r="3" spans="1:12" ht="12.75">
      <c r="A3" s="2"/>
      <c r="B3" s="3">
        <v>2005</v>
      </c>
      <c r="C3" s="3">
        <v>2010</v>
      </c>
      <c r="D3" s="3">
        <v>2011</v>
      </c>
      <c r="E3" s="3">
        <v>2012</v>
      </c>
      <c r="F3" s="3">
        <v>2013</v>
      </c>
      <c r="G3" s="3">
        <v>2014</v>
      </c>
      <c r="H3" s="2">
        <v>2015</v>
      </c>
      <c r="I3" s="13">
        <v>2016</v>
      </c>
      <c r="J3" s="13">
        <v>2017</v>
      </c>
      <c r="K3" s="13">
        <v>2018</v>
      </c>
      <c r="L3" s="13">
        <v>2019</v>
      </c>
    </row>
    <row r="4" spans="1:12" ht="12.75">
      <c r="A4" s="158" t="s">
        <v>303</v>
      </c>
      <c r="B4" s="22">
        <v>481.8</v>
      </c>
      <c r="C4" s="22">
        <v>461.9</v>
      </c>
      <c r="D4" s="22">
        <v>479.2</v>
      </c>
      <c r="E4" s="22">
        <v>433.2</v>
      </c>
      <c r="F4" s="22">
        <v>452.4</v>
      </c>
      <c r="G4" s="159">
        <v>430.4</v>
      </c>
      <c r="H4" s="49">
        <v>449</v>
      </c>
      <c r="I4" s="22">
        <v>474.215</v>
      </c>
      <c r="J4" s="160">
        <v>512.9</v>
      </c>
      <c r="K4" s="128">
        <v>512.4</v>
      </c>
      <c r="L4" s="241">
        <v>503.5</v>
      </c>
    </row>
    <row r="5" spans="1:12" ht="12.75">
      <c r="A5" s="6" t="s">
        <v>304</v>
      </c>
      <c r="B5" s="25">
        <v>61.2</v>
      </c>
      <c r="C5" s="25">
        <v>48.5</v>
      </c>
      <c r="D5" s="25">
        <v>41.8</v>
      </c>
      <c r="E5" s="25">
        <v>39</v>
      </c>
      <c r="F5" s="25">
        <v>35.3</v>
      </c>
      <c r="G5" s="77">
        <v>31.7</v>
      </c>
      <c r="H5" s="77">
        <v>31.6</v>
      </c>
      <c r="I5" s="25">
        <v>33.8</v>
      </c>
      <c r="J5" s="161">
        <v>31.2</v>
      </c>
      <c r="K5" s="61">
        <v>32.4</v>
      </c>
      <c r="L5" s="222">
        <v>32.1</v>
      </c>
    </row>
    <row r="6" spans="1:12" ht="21">
      <c r="A6" s="10" t="s">
        <v>186</v>
      </c>
      <c r="B6" s="25"/>
      <c r="C6" s="25"/>
      <c r="D6" s="25"/>
      <c r="E6" s="25"/>
      <c r="F6" s="25"/>
      <c r="G6" s="77"/>
      <c r="H6" s="77"/>
      <c r="I6" s="1"/>
      <c r="J6" s="161"/>
      <c r="K6" s="61"/>
      <c r="L6" s="222"/>
    </row>
    <row r="7" spans="1:12" ht="12.75">
      <c r="A7" s="6" t="s">
        <v>305</v>
      </c>
      <c r="B7" s="25">
        <v>0.8</v>
      </c>
      <c r="C7" s="25">
        <v>0.4</v>
      </c>
      <c r="D7" s="25">
        <v>0.5</v>
      </c>
      <c r="E7" s="25">
        <v>0.6</v>
      </c>
      <c r="F7" s="25">
        <v>0.7</v>
      </c>
      <c r="G7" s="77">
        <v>0.7</v>
      </c>
      <c r="H7" s="77">
        <v>0.5</v>
      </c>
      <c r="I7" s="25">
        <v>0.508</v>
      </c>
      <c r="J7" s="161">
        <v>0.4</v>
      </c>
      <c r="K7" s="61">
        <v>0.4</v>
      </c>
      <c r="L7" s="222">
        <v>0.4</v>
      </c>
    </row>
    <row r="8" spans="1:12" ht="12.75">
      <c r="A8" s="6" t="s">
        <v>188</v>
      </c>
      <c r="B8" s="25">
        <v>6.7</v>
      </c>
      <c r="C8" s="25">
        <v>4.8</v>
      </c>
      <c r="D8" s="25">
        <v>5.3</v>
      </c>
      <c r="E8" s="25">
        <v>5.7</v>
      </c>
      <c r="F8" s="25">
        <v>4.1</v>
      </c>
      <c r="G8" s="77">
        <v>4.1</v>
      </c>
      <c r="H8" s="77">
        <v>3.8</v>
      </c>
      <c r="I8" s="25">
        <v>4.015</v>
      </c>
      <c r="J8" s="161">
        <v>3.7</v>
      </c>
      <c r="K8" s="61">
        <v>3.9</v>
      </c>
      <c r="L8" s="222">
        <v>3.5</v>
      </c>
    </row>
    <row r="9" spans="1:12" ht="30.75">
      <c r="A9" s="10" t="s">
        <v>306</v>
      </c>
      <c r="B9" s="25"/>
      <c r="C9" s="25"/>
      <c r="D9" s="25"/>
      <c r="E9" s="25"/>
      <c r="F9" s="25"/>
      <c r="G9" s="77"/>
      <c r="H9" s="77"/>
      <c r="I9" s="1"/>
      <c r="J9" s="161"/>
      <c r="K9" s="61"/>
      <c r="L9" s="222"/>
    </row>
    <row r="10" spans="1:12" ht="21">
      <c r="A10" s="125" t="s">
        <v>190</v>
      </c>
      <c r="B10" s="25">
        <v>17.5</v>
      </c>
      <c r="C10" s="25">
        <v>18.6</v>
      </c>
      <c r="D10" s="25">
        <v>19.2</v>
      </c>
      <c r="E10" s="25">
        <v>18.1</v>
      </c>
      <c r="F10" s="25">
        <v>15.3</v>
      </c>
      <c r="G10" s="77">
        <v>16.3</v>
      </c>
      <c r="H10" s="77">
        <v>15.8</v>
      </c>
      <c r="I10" s="25">
        <v>15.217</v>
      </c>
      <c r="J10" s="50">
        <v>15</v>
      </c>
      <c r="K10" s="61">
        <v>16.6</v>
      </c>
      <c r="L10" s="222">
        <v>15.7</v>
      </c>
    </row>
    <row r="11" spans="1:12" ht="49.5" customHeight="1">
      <c r="A11" s="126" t="s">
        <v>191</v>
      </c>
      <c r="B11" s="25"/>
      <c r="C11" s="25"/>
      <c r="D11" s="25"/>
      <c r="E11" s="25"/>
      <c r="F11" s="25"/>
      <c r="G11" s="77"/>
      <c r="H11" s="77"/>
      <c r="I11" s="1"/>
      <c r="J11" s="161"/>
      <c r="K11" s="61"/>
      <c r="L11" s="222"/>
    </row>
    <row r="12" spans="1:12" ht="12.75">
      <c r="A12" s="6" t="s">
        <v>307</v>
      </c>
      <c r="B12" s="25">
        <v>6.2</v>
      </c>
      <c r="C12" s="25">
        <v>6.1</v>
      </c>
      <c r="D12" s="25">
        <v>5.8</v>
      </c>
      <c r="E12" s="25">
        <v>6</v>
      </c>
      <c r="F12" s="25">
        <v>5.5</v>
      </c>
      <c r="G12" s="77">
        <v>4.6</v>
      </c>
      <c r="H12" s="50">
        <v>2</v>
      </c>
      <c r="I12" s="25">
        <v>1.128</v>
      </c>
      <c r="J12" s="161">
        <v>1.1</v>
      </c>
      <c r="K12" s="61">
        <v>1.1</v>
      </c>
      <c r="L12" s="222">
        <v>1.1</v>
      </c>
    </row>
    <row r="13" spans="1:12" ht="30.75">
      <c r="A13" s="10" t="s">
        <v>193</v>
      </c>
      <c r="B13" s="25"/>
      <c r="C13" s="25"/>
      <c r="D13" s="25"/>
      <c r="E13" s="25"/>
      <c r="F13" s="25"/>
      <c r="G13" s="77"/>
      <c r="H13" s="77"/>
      <c r="I13" s="1"/>
      <c r="J13" s="161"/>
      <c r="K13" s="61"/>
      <c r="L13" s="222"/>
    </row>
    <row r="14" spans="1:12" ht="12.75">
      <c r="A14" s="6" t="s">
        <v>194</v>
      </c>
      <c r="B14" s="25">
        <v>36.9</v>
      </c>
      <c r="C14" s="25">
        <v>27.1</v>
      </c>
      <c r="D14" s="25">
        <v>28.9</v>
      </c>
      <c r="E14" s="25">
        <v>27.5</v>
      </c>
      <c r="F14" s="25">
        <v>23.7</v>
      </c>
      <c r="G14" s="77">
        <v>22.8</v>
      </c>
      <c r="H14" s="77">
        <v>22.1</v>
      </c>
      <c r="I14" s="25">
        <v>21.782</v>
      </c>
      <c r="J14" s="161">
        <v>21.4</v>
      </c>
      <c r="K14" s="61">
        <v>20.6</v>
      </c>
      <c r="L14" s="231">
        <v>22</v>
      </c>
    </row>
    <row r="15" spans="1:12" ht="21">
      <c r="A15" s="10" t="s">
        <v>195</v>
      </c>
      <c r="B15" s="25"/>
      <c r="C15" s="25"/>
      <c r="D15" s="25"/>
      <c r="E15" s="25"/>
      <c r="F15" s="25"/>
      <c r="G15" s="77"/>
      <c r="H15" s="77"/>
      <c r="I15" s="1"/>
      <c r="J15" s="161"/>
      <c r="K15" s="61"/>
      <c r="L15" s="222"/>
    </row>
    <row r="16" spans="1:12" ht="12.75">
      <c r="A16" s="6" t="s">
        <v>196</v>
      </c>
      <c r="B16" s="25">
        <v>3</v>
      </c>
      <c r="C16" s="25">
        <v>1.6</v>
      </c>
      <c r="D16" s="25">
        <v>1.7</v>
      </c>
      <c r="E16" s="25">
        <v>1.7</v>
      </c>
      <c r="F16" s="25">
        <v>1.4</v>
      </c>
      <c r="G16" s="77">
        <v>1.3</v>
      </c>
      <c r="H16" s="50">
        <v>1</v>
      </c>
      <c r="I16" s="25">
        <v>0.903</v>
      </c>
      <c r="J16" s="161">
        <v>0.8</v>
      </c>
      <c r="K16" s="61">
        <v>0.9</v>
      </c>
      <c r="L16" s="222">
        <v>0.7</v>
      </c>
    </row>
    <row r="17" spans="1:12" ht="21">
      <c r="A17" s="10" t="s">
        <v>197</v>
      </c>
      <c r="B17" s="25"/>
      <c r="C17" s="25"/>
      <c r="D17" s="25"/>
      <c r="E17" s="25"/>
      <c r="F17" s="25"/>
      <c r="G17" s="77"/>
      <c r="H17" s="77"/>
      <c r="I17" s="1"/>
      <c r="J17" s="161"/>
      <c r="K17" s="61"/>
      <c r="L17" s="222"/>
    </row>
    <row r="18" spans="1:12" ht="12.75">
      <c r="A18" s="6" t="s">
        <v>198</v>
      </c>
      <c r="B18" s="25">
        <v>215</v>
      </c>
      <c r="C18" s="25">
        <v>226.1</v>
      </c>
      <c r="D18" s="25">
        <v>269.7</v>
      </c>
      <c r="E18" s="25">
        <v>226.7</v>
      </c>
      <c r="F18" s="25">
        <v>271.3</v>
      </c>
      <c r="G18" s="77">
        <v>258.2</v>
      </c>
      <c r="H18" s="77">
        <v>283.7</v>
      </c>
      <c r="I18" s="25">
        <v>307.275</v>
      </c>
      <c r="J18" s="162">
        <v>354.5</v>
      </c>
      <c r="K18" s="61">
        <v>356.9</v>
      </c>
      <c r="L18" s="222">
        <v>351.2</v>
      </c>
    </row>
    <row r="19" spans="1:12" ht="21">
      <c r="A19" s="10" t="s">
        <v>199</v>
      </c>
      <c r="B19" s="25"/>
      <c r="C19" s="25"/>
      <c r="D19" s="25"/>
      <c r="E19" s="25"/>
      <c r="F19" s="25"/>
      <c r="G19" s="77"/>
      <c r="H19" s="77"/>
      <c r="I19" s="1"/>
      <c r="J19" s="161"/>
      <c r="K19" s="61"/>
      <c r="L19" s="222"/>
    </row>
    <row r="20" spans="1:12" ht="12.75">
      <c r="A20" s="6" t="s">
        <v>200</v>
      </c>
      <c r="B20" s="25">
        <v>23.1</v>
      </c>
      <c r="C20" s="25">
        <v>20.7</v>
      </c>
      <c r="D20" s="25">
        <v>21.5</v>
      </c>
      <c r="E20" s="25">
        <v>20</v>
      </c>
      <c r="F20" s="25">
        <v>17.1</v>
      </c>
      <c r="G20" s="77">
        <v>15.5</v>
      </c>
      <c r="H20" s="77">
        <v>13.7</v>
      </c>
      <c r="I20" s="25">
        <v>12.907</v>
      </c>
      <c r="J20" s="161">
        <v>12.8</v>
      </c>
      <c r="K20" s="61">
        <v>11.8</v>
      </c>
      <c r="L20" s="222">
        <v>11.8</v>
      </c>
    </row>
    <row r="21" spans="1:12" ht="21">
      <c r="A21" s="10" t="s">
        <v>201</v>
      </c>
      <c r="B21" s="25"/>
      <c r="C21" s="25"/>
      <c r="D21" s="25"/>
      <c r="E21" s="25"/>
      <c r="F21" s="25"/>
      <c r="G21" s="77"/>
      <c r="H21" s="77"/>
      <c r="I21" s="1"/>
      <c r="J21" s="161"/>
      <c r="K21" s="61"/>
      <c r="L21" s="222"/>
    </row>
    <row r="22" spans="1:12" ht="12.75">
      <c r="A22" s="6" t="s">
        <v>202</v>
      </c>
      <c r="B22" s="25">
        <v>11</v>
      </c>
      <c r="C22" s="25">
        <v>8.7</v>
      </c>
      <c r="D22" s="25">
        <v>8.2</v>
      </c>
      <c r="E22" s="25">
        <v>9</v>
      </c>
      <c r="F22" s="25">
        <v>7.5</v>
      </c>
      <c r="G22" s="50">
        <v>7</v>
      </c>
      <c r="H22" s="50">
        <v>6.6</v>
      </c>
      <c r="I22" s="25">
        <v>6.485</v>
      </c>
      <c r="J22" s="161">
        <v>6.3</v>
      </c>
      <c r="K22" s="61">
        <v>6.2</v>
      </c>
      <c r="L22" s="222">
        <v>5.9</v>
      </c>
    </row>
    <row r="23" spans="1:12" ht="21">
      <c r="A23" s="10" t="s">
        <v>217</v>
      </c>
      <c r="B23" s="25"/>
      <c r="C23" s="25"/>
      <c r="D23" s="25"/>
      <c r="E23" s="25"/>
      <c r="F23" s="25"/>
      <c r="G23" s="77"/>
      <c r="H23" s="77"/>
      <c r="I23" s="1"/>
      <c r="J23" s="161"/>
      <c r="K23" s="61"/>
      <c r="L23" s="222"/>
    </row>
    <row r="24" spans="1:12" ht="12.75">
      <c r="A24" s="6" t="s">
        <v>206</v>
      </c>
      <c r="B24" s="25">
        <v>41.1</v>
      </c>
      <c r="C24" s="25">
        <v>32.1</v>
      </c>
      <c r="D24" s="25">
        <v>29.6</v>
      </c>
      <c r="E24" s="25">
        <v>31.8</v>
      </c>
      <c r="F24" s="25">
        <v>27.9</v>
      </c>
      <c r="G24" s="50">
        <v>26</v>
      </c>
      <c r="H24" s="50">
        <v>24.1</v>
      </c>
      <c r="I24" s="25">
        <v>25.553</v>
      </c>
      <c r="J24" s="162">
        <v>23</v>
      </c>
      <c r="K24" s="61">
        <v>22.4</v>
      </c>
      <c r="L24" s="222">
        <v>20.9</v>
      </c>
    </row>
    <row r="25" spans="1:12" ht="21">
      <c r="A25" s="163" t="s">
        <v>207</v>
      </c>
      <c r="B25" s="25"/>
      <c r="C25" s="25"/>
      <c r="D25" s="25"/>
      <c r="E25" s="25"/>
      <c r="F25" s="25"/>
      <c r="G25" s="77"/>
      <c r="H25" s="77"/>
      <c r="I25" s="1"/>
      <c r="J25" s="161"/>
      <c r="K25" s="61"/>
      <c r="L25" s="222"/>
    </row>
    <row r="26" spans="1:12" ht="21">
      <c r="A26" s="125" t="s">
        <v>308</v>
      </c>
      <c r="B26" s="25">
        <v>5.8</v>
      </c>
      <c r="C26" s="25">
        <v>5.3</v>
      </c>
      <c r="D26" s="25">
        <v>4.1</v>
      </c>
      <c r="E26" s="25">
        <v>4.7</v>
      </c>
      <c r="F26" s="25">
        <v>4</v>
      </c>
      <c r="G26" s="77">
        <v>4.2</v>
      </c>
      <c r="H26" s="77">
        <v>3.9</v>
      </c>
      <c r="I26" s="25">
        <v>4.587</v>
      </c>
      <c r="J26" s="19">
        <v>4.2</v>
      </c>
      <c r="K26" s="61">
        <v>3.5</v>
      </c>
      <c r="L26" s="222">
        <v>3.8</v>
      </c>
    </row>
    <row r="27" spans="1:12" ht="41.25">
      <c r="A27" s="126" t="s">
        <v>209</v>
      </c>
      <c r="B27" s="25"/>
      <c r="C27" s="25"/>
      <c r="D27" s="25"/>
      <c r="E27" s="25"/>
      <c r="F27" s="25"/>
      <c r="G27" s="25"/>
      <c r="H27" s="77"/>
      <c r="I27" s="77"/>
      <c r="J27" s="161"/>
      <c r="K27" s="61"/>
      <c r="L27" s="222"/>
    </row>
    <row r="28" spans="1:12" ht="21">
      <c r="A28" s="6" t="s">
        <v>309</v>
      </c>
      <c r="B28" s="25">
        <v>3.7</v>
      </c>
      <c r="C28" s="25">
        <v>3.2</v>
      </c>
      <c r="D28" s="25">
        <v>3.4</v>
      </c>
      <c r="E28" s="25">
        <v>3.4</v>
      </c>
      <c r="F28" s="25">
        <v>3.1</v>
      </c>
      <c r="G28" s="77">
        <v>2.8</v>
      </c>
      <c r="H28" s="77">
        <v>2.8</v>
      </c>
      <c r="I28" s="25">
        <v>2.622</v>
      </c>
      <c r="J28" s="19">
        <v>2.4</v>
      </c>
      <c r="K28" s="61">
        <v>2.5</v>
      </c>
      <c r="L28" s="222">
        <v>2.3</v>
      </c>
    </row>
    <row r="29" spans="1:12" ht="35.25" customHeight="1">
      <c r="A29" s="10" t="s">
        <v>211</v>
      </c>
      <c r="B29" s="25"/>
      <c r="C29" s="25"/>
      <c r="D29" s="25"/>
      <c r="E29" s="25"/>
      <c r="F29" s="25"/>
      <c r="G29" s="77"/>
      <c r="H29" s="77"/>
      <c r="I29" s="1"/>
      <c r="J29" s="161"/>
      <c r="K29" s="61"/>
      <c r="L29" s="222"/>
    </row>
    <row r="30" spans="1:12" ht="21">
      <c r="A30" s="6" t="s">
        <v>310</v>
      </c>
      <c r="B30" s="25">
        <v>41.1</v>
      </c>
      <c r="C30" s="25">
        <v>52.4</v>
      </c>
      <c r="D30" s="25">
        <v>33.3</v>
      </c>
      <c r="E30" s="25">
        <v>33.4</v>
      </c>
      <c r="F30" s="25">
        <v>31</v>
      </c>
      <c r="G30" s="77">
        <v>31.6</v>
      </c>
      <c r="H30" s="77">
        <v>33.5</v>
      </c>
      <c r="I30" s="25">
        <v>33.74</v>
      </c>
      <c r="J30" s="25">
        <v>32.8</v>
      </c>
      <c r="K30" s="25">
        <v>30.2</v>
      </c>
      <c r="L30" s="222">
        <v>28.7</v>
      </c>
    </row>
    <row r="31" spans="1:12" ht="41.25">
      <c r="A31" s="26" t="s">
        <v>213</v>
      </c>
      <c r="B31" s="27"/>
      <c r="C31" s="27"/>
      <c r="D31" s="27"/>
      <c r="E31" s="27"/>
      <c r="F31" s="27"/>
      <c r="G31" s="27"/>
      <c r="H31" s="156"/>
      <c r="I31" s="156"/>
      <c r="J31" s="164"/>
      <c r="K31" s="14"/>
      <c r="L31" s="223"/>
    </row>
  </sheetData>
  <sheetProtection/>
  <mergeCells count="2">
    <mergeCell ref="A1:L1"/>
    <mergeCell ref="A2:L2"/>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G12"/>
  <sheetViews>
    <sheetView zoomScalePageLayoutView="0" workbookViewId="0" topLeftCell="A1">
      <selection activeCell="A1" sqref="A1:G1"/>
    </sheetView>
  </sheetViews>
  <sheetFormatPr defaultColWidth="9.00390625" defaultRowHeight="12.75"/>
  <cols>
    <col min="1" max="1" width="39.125" style="0" customWidth="1"/>
    <col min="2" max="7" width="5.50390625" style="0" customWidth="1"/>
  </cols>
  <sheetData>
    <row r="1" spans="1:7" ht="37.5" customHeight="1">
      <c r="A1" s="366" t="s">
        <v>311</v>
      </c>
      <c r="B1" s="366"/>
      <c r="C1" s="366"/>
      <c r="D1" s="366"/>
      <c r="E1" s="366"/>
      <c r="F1" s="366"/>
      <c r="G1" s="366"/>
    </row>
    <row r="2" spans="1:7" ht="12.75">
      <c r="A2" s="90"/>
      <c r="B2" s="3">
        <v>2014</v>
      </c>
      <c r="C2" s="36">
        <v>2015</v>
      </c>
      <c r="D2" s="13">
        <v>2016</v>
      </c>
      <c r="E2" s="13">
        <v>2017</v>
      </c>
      <c r="F2" s="13">
        <v>2018</v>
      </c>
      <c r="G2" s="13">
        <v>2019</v>
      </c>
    </row>
    <row r="3" spans="1:7" ht="12.75">
      <c r="A3" s="372" t="s">
        <v>312</v>
      </c>
      <c r="B3" s="372"/>
      <c r="C3" s="372"/>
      <c r="D3" s="372"/>
      <c r="E3" s="372"/>
      <c r="F3" s="372"/>
      <c r="G3" s="372"/>
    </row>
    <row r="4" spans="1:7" ht="21">
      <c r="A4" s="74" t="s">
        <v>313</v>
      </c>
      <c r="B4" s="8">
        <v>8860</v>
      </c>
      <c r="C4" s="8">
        <v>9480</v>
      </c>
      <c r="D4" s="76">
        <v>9930</v>
      </c>
      <c r="E4" s="8">
        <v>10108</v>
      </c>
      <c r="F4" s="8">
        <v>10235</v>
      </c>
      <c r="G4" s="268">
        <v>10395</v>
      </c>
    </row>
    <row r="5" spans="1:7" ht="41.25">
      <c r="A5" s="75" t="s">
        <v>314</v>
      </c>
      <c r="B5" s="165"/>
      <c r="C5" s="165"/>
      <c r="D5" s="1"/>
      <c r="E5" s="1"/>
      <c r="F5" s="1"/>
      <c r="G5" s="183"/>
    </row>
    <row r="6" spans="1:7" ht="21">
      <c r="A6" s="74" t="s">
        <v>315</v>
      </c>
      <c r="B6" s="8">
        <v>48764</v>
      </c>
      <c r="C6" s="8">
        <v>50980</v>
      </c>
      <c r="D6" s="76">
        <v>52938</v>
      </c>
      <c r="E6" s="8">
        <v>55483</v>
      </c>
      <c r="F6" s="8">
        <v>58572</v>
      </c>
      <c r="G6" s="268">
        <v>60959</v>
      </c>
    </row>
    <row r="7" spans="1:7" ht="41.25">
      <c r="A7" s="75" t="s">
        <v>316</v>
      </c>
      <c r="B7" s="166"/>
      <c r="C7" s="166"/>
      <c r="D7" s="1"/>
      <c r="E7" s="1"/>
      <c r="F7" s="1"/>
      <c r="G7" s="222"/>
    </row>
    <row r="8" spans="1:7" ht="12.75" customHeight="1">
      <c r="A8" s="382" t="s">
        <v>394</v>
      </c>
      <c r="B8" s="382"/>
      <c r="C8" s="382"/>
      <c r="D8" s="382"/>
      <c r="E8" s="382"/>
      <c r="F8" s="382"/>
      <c r="G8" s="382"/>
    </row>
    <row r="9" spans="1:7" ht="21">
      <c r="A9" s="74" t="s">
        <v>313</v>
      </c>
      <c r="B9" s="8">
        <v>312</v>
      </c>
      <c r="C9" s="8">
        <v>336</v>
      </c>
      <c r="D9" s="8">
        <v>357</v>
      </c>
      <c r="E9" s="8">
        <v>370</v>
      </c>
      <c r="F9" s="8">
        <v>378</v>
      </c>
      <c r="G9" s="222">
        <v>390</v>
      </c>
    </row>
    <row r="10" spans="1:7" ht="41.25">
      <c r="A10" s="75" t="s">
        <v>314</v>
      </c>
      <c r="B10" s="165"/>
      <c r="C10" s="165"/>
      <c r="D10" s="1"/>
      <c r="E10" s="1"/>
      <c r="F10" s="1"/>
      <c r="G10" s="222"/>
    </row>
    <row r="11" spans="1:7" ht="21">
      <c r="A11" s="74" t="s">
        <v>315</v>
      </c>
      <c r="B11" s="8">
        <v>1714</v>
      </c>
      <c r="C11" s="8">
        <v>1805</v>
      </c>
      <c r="D11" s="76">
        <v>1904</v>
      </c>
      <c r="E11" s="8">
        <v>2032</v>
      </c>
      <c r="F11" s="8">
        <v>2163</v>
      </c>
      <c r="G11" s="268">
        <v>2289</v>
      </c>
    </row>
    <row r="12" spans="1:7" ht="41.25">
      <c r="A12" s="83" t="s">
        <v>316</v>
      </c>
      <c r="B12" s="84"/>
      <c r="C12" s="84"/>
      <c r="D12" s="84"/>
      <c r="E12" s="14"/>
      <c r="F12" s="14"/>
      <c r="G12" s="223"/>
    </row>
  </sheetData>
  <sheetProtection/>
  <mergeCells count="3">
    <mergeCell ref="A3:G3"/>
    <mergeCell ref="A8:G8"/>
    <mergeCell ref="A1:G1"/>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N31"/>
  <sheetViews>
    <sheetView zoomScalePageLayoutView="0" workbookViewId="0" topLeftCell="A1">
      <selection activeCell="A1" sqref="A1:M1"/>
    </sheetView>
  </sheetViews>
  <sheetFormatPr defaultColWidth="9.00390625" defaultRowHeight="12.75"/>
  <cols>
    <col min="1" max="1" width="35.50390625" style="0" customWidth="1"/>
    <col min="2" max="13" width="5.50390625" style="0" customWidth="1"/>
  </cols>
  <sheetData>
    <row r="1" spans="1:13" ht="37.5" customHeight="1">
      <c r="A1" s="375" t="s">
        <v>317</v>
      </c>
      <c r="B1" s="375"/>
      <c r="C1" s="375"/>
      <c r="D1" s="375"/>
      <c r="E1" s="375"/>
      <c r="F1" s="375"/>
      <c r="G1" s="375"/>
      <c r="H1" s="375"/>
      <c r="I1" s="375"/>
      <c r="J1" s="375"/>
      <c r="K1" s="375"/>
      <c r="L1" s="375"/>
      <c r="M1" s="375"/>
    </row>
    <row r="2" spans="1:13" ht="12.75">
      <c r="A2" s="390" t="s">
        <v>318</v>
      </c>
      <c r="B2" s="390"/>
      <c r="C2" s="390"/>
      <c r="D2" s="390"/>
      <c r="E2" s="390"/>
      <c r="F2" s="390"/>
      <c r="G2" s="390"/>
      <c r="H2" s="390"/>
      <c r="I2" s="390"/>
      <c r="J2" s="390"/>
      <c r="K2" s="390"/>
      <c r="L2" s="390"/>
      <c r="M2" s="390"/>
    </row>
    <row r="3" spans="1:13" ht="12.75">
      <c r="A3" s="90"/>
      <c r="B3" s="3">
        <v>2000</v>
      </c>
      <c r="C3" s="3">
        <v>2005</v>
      </c>
      <c r="D3" s="3">
        <v>2010</v>
      </c>
      <c r="E3" s="3">
        <v>2011</v>
      </c>
      <c r="F3" s="3">
        <v>2012</v>
      </c>
      <c r="G3" s="3">
        <v>2013</v>
      </c>
      <c r="H3" s="3">
        <v>2014</v>
      </c>
      <c r="I3" s="36">
        <v>2015</v>
      </c>
      <c r="J3" s="13">
        <v>2016</v>
      </c>
      <c r="K3" s="13">
        <v>2017</v>
      </c>
      <c r="L3" s="13">
        <v>2018</v>
      </c>
      <c r="M3" s="13">
        <v>2019</v>
      </c>
    </row>
    <row r="4" spans="1:13" ht="20.25">
      <c r="A4" s="102" t="s">
        <v>319</v>
      </c>
      <c r="B4" s="19"/>
      <c r="C4" s="19"/>
      <c r="D4" s="19"/>
      <c r="E4" s="19"/>
      <c r="F4" s="19"/>
      <c r="G4" s="19"/>
      <c r="H4" s="19"/>
      <c r="I4" s="19"/>
      <c r="J4" s="1"/>
      <c r="K4" s="1"/>
      <c r="L4" s="1"/>
      <c r="M4" s="222"/>
    </row>
    <row r="5" spans="1:13" ht="40.5">
      <c r="A5" s="45" t="s">
        <v>251</v>
      </c>
      <c r="B5" s="19"/>
      <c r="C5" s="19"/>
      <c r="D5" s="19"/>
      <c r="E5" s="19"/>
      <c r="F5" s="19"/>
      <c r="G5" s="19"/>
      <c r="H5" s="19"/>
      <c r="I5" s="19"/>
      <c r="J5" s="61"/>
      <c r="K5" s="1"/>
      <c r="L5" s="1"/>
      <c r="M5" s="222"/>
    </row>
    <row r="6" spans="1:14" ht="12.75">
      <c r="A6" s="46" t="s">
        <v>320</v>
      </c>
      <c r="B6" s="8">
        <v>2945</v>
      </c>
      <c r="C6" s="8">
        <v>3367</v>
      </c>
      <c r="D6" s="8">
        <v>3890</v>
      </c>
      <c r="E6" s="8">
        <v>4017</v>
      </c>
      <c r="F6" s="8">
        <v>4035</v>
      </c>
      <c r="G6" s="8">
        <v>4058</v>
      </c>
      <c r="H6" s="8">
        <v>4433</v>
      </c>
      <c r="I6" s="8">
        <v>4879</v>
      </c>
      <c r="J6" s="76">
        <v>4896</v>
      </c>
      <c r="K6" s="8">
        <v>4937</v>
      </c>
      <c r="L6" s="8">
        <v>5094</v>
      </c>
      <c r="M6" s="268">
        <v>5083</v>
      </c>
      <c r="N6" s="183"/>
    </row>
    <row r="7" spans="1:14" ht="12.75">
      <c r="A7" s="46" t="s">
        <v>321</v>
      </c>
      <c r="B7" s="8">
        <v>3007</v>
      </c>
      <c r="C7" s="8">
        <v>3586</v>
      </c>
      <c r="D7" s="8">
        <v>3962</v>
      </c>
      <c r="E7" s="8">
        <v>4063</v>
      </c>
      <c r="F7" s="8">
        <v>4169</v>
      </c>
      <c r="G7" s="8">
        <v>4383</v>
      </c>
      <c r="H7" s="8">
        <v>4427</v>
      </c>
      <c r="I7" s="8">
        <v>4601</v>
      </c>
      <c r="J7" s="76">
        <v>5034</v>
      </c>
      <c r="K7" s="8">
        <v>5171</v>
      </c>
      <c r="L7" s="8">
        <v>5141</v>
      </c>
      <c r="M7" s="268">
        <v>5312</v>
      </c>
      <c r="N7" s="183"/>
    </row>
    <row r="8" spans="1:13" ht="12.75">
      <c r="A8" s="68" t="s">
        <v>322</v>
      </c>
      <c r="B8" s="8"/>
      <c r="C8" s="8"/>
      <c r="D8" s="8"/>
      <c r="E8" s="8"/>
      <c r="F8" s="8"/>
      <c r="G8" s="8"/>
      <c r="H8" s="8"/>
      <c r="I8" s="8"/>
      <c r="J8" s="61"/>
      <c r="K8" s="1"/>
      <c r="L8" s="1"/>
      <c r="M8" s="268"/>
    </row>
    <row r="9" spans="1:14" ht="12.75">
      <c r="A9" s="167" t="s">
        <v>323</v>
      </c>
      <c r="B9" s="8"/>
      <c r="C9" s="8"/>
      <c r="D9" s="8"/>
      <c r="E9" s="8"/>
      <c r="F9" s="8"/>
      <c r="G9" s="8"/>
      <c r="H9" s="8"/>
      <c r="I9" s="8"/>
      <c r="J9" s="61"/>
      <c r="K9" s="1"/>
      <c r="L9" s="1"/>
      <c r="M9" s="286"/>
      <c r="N9" s="218"/>
    </row>
    <row r="10" spans="1:14" ht="12.75">
      <c r="A10" s="167" t="s">
        <v>324</v>
      </c>
      <c r="B10" s="8"/>
      <c r="C10" s="8"/>
      <c r="D10" s="8"/>
      <c r="E10" s="8"/>
      <c r="F10" s="8"/>
      <c r="G10" s="8"/>
      <c r="H10" s="8"/>
      <c r="I10" s="8"/>
      <c r="J10" s="61"/>
      <c r="K10" s="1"/>
      <c r="L10" s="1"/>
      <c r="M10" s="286"/>
      <c r="N10" s="218"/>
    </row>
    <row r="11" spans="1:14" ht="12.75">
      <c r="A11" s="47" t="s">
        <v>325</v>
      </c>
      <c r="B11" s="8"/>
      <c r="C11" s="8"/>
      <c r="D11" s="8"/>
      <c r="E11" s="8"/>
      <c r="F11" s="8"/>
      <c r="G11" s="8"/>
      <c r="H11" s="8"/>
      <c r="I11" s="8"/>
      <c r="J11" s="61"/>
      <c r="K11" s="1"/>
      <c r="L11" s="1"/>
      <c r="M11" s="286"/>
      <c r="N11" s="218"/>
    </row>
    <row r="12" spans="1:14" ht="12.75">
      <c r="A12" s="46" t="s">
        <v>320</v>
      </c>
      <c r="B12" s="8">
        <v>49</v>
      </c>
      <c r="C12" s="8">
        <v>37</v>
      </c>
      <c r="D12" s="8">
        <v>33</v>
      </c>
      <c r="E12" s="8">
        <v>22</v>
      </c>
      <c r="F12" s="8">
        <v>32</v>
      </c>
      <c r="G12" s="8">
        <v>43</v>
      </c>
      <c r="H12" s="8">
        <v>29</v>
      </c>
      <c r="I12" s="8">
        <v>28</v>
      </c>
      <c r="J12" s="8">
        <v>37</v>
      </c>
      <c r="K12" s="8">
        <v>37</v>
      </c>
      <c r="L12" s="8">
        <v>33</v>
      </c>
      <c r="M12" s="286">
        <v>32</v>
      </c>
      <c r="N12" s="218"/>
    </row>
    <row r="13" spans="1:14" ht="12.75">
      <c r="A13" s="46" t="s">
        <v>321</v>
      </c>
      <c r="B13" s="8">
        <v>54</v>
      </c>
      <c r="C13" s="8">
        <v>24</v>
      </c>
      <c r="D13" s="8">
        <v>26</v>
      </c>
      <c r="E13" s="8">
        <v>29</v>
      </c>
      <c r="F13" s="8">
        <v>19</v>
      </c>
      <c r="G13" s="8">
        <v>23</v>
      </c>
      <c r="H13" s="8">
        <v>33</v>
      </c>
      <c r="I13" s="8">
        <v>33</v>
      </c>
      <c r="J13" s="8">
        <v>42</v>
      </c>
      <c r="K13" s="8">
        <v>34</v>
      </c>
      <c r="L13" s="8">
        <v>25</v>
      </c>
      <c r="M13" s="286">
        <v>19</v>
      </c>
      <c r="N13" s="218"/>
    </row>
    <row r="14" spans="1:14" ht="12.75">
      <c r="A14" s="47" t="s">
        <v>326</v>
      </c>
      <c r="B14" s="8"/>
      <c r="C14" s="8"/>
      <c r="D14" s="8"/>
      <c r="E14" s="8"/>
      <c r="F14" s="8"/>
      <c r="G14" s="8"/>
      <c r="H14" s="8"/>
      <c r="I14" s="8"/>
      <c r="J14" s="61"/>
      <c r="K14" s="1"/>
      <c r="L14" s="1"/>
      <c r="M14" s="286"/>
      <c r="N14" s="218"/>
    </row>
    <row r="15" spans="1:14" ht="12.75">
      <c r="A15" s="46" t="s">
        <v>320</v>
      </c>
      <c r="B15" s="8">
        <v>56</v>
      </c>
      <c r="C15" s="8">
        <v>31</v>
      </c>
      <c r="D15" s="8">
        <v>54</v>
      </c>
      <c r="E15" s="8">
        <v>35</v>
      </c>
      <c r="F15" s="8">
        <v>43</v>
      </c>
      <c r="G15" s="8">
        <v>36</v>
      </c>
      <c r="H15" s="8">
        <v>39</v>
      </c>
      <c r="I15" s="8">
        <v>45</v>
      </c>
      <c r="J15" s="8">
        <v>38</v>
      </c>
      <c r="K15" s="8">
        <v>31</v>
      </c>
      <c r="L15" s="8">
        <v>33</v>
      </c>
      <c r="M15" s="286">
        <v>31</v>
      </c>
      <c r="N15" s="218"/>
    </row>
    <row r="16" spans="1:14" ht="12.75">
      <c r="A16" s="46" t="s">
        <v>321</v>
      </c>
      <c r="B16" s="8">
        <v>131</v>
      </c>
      <c r="C16" s="8">
        <v>41</v>
      </c>
      <c r="D16" s="8">
        <v>38</v>
      </c>
      <c r="E16" s="8">
        <v>56</v>
      </c>
      <c r="F16" s="8">
        <v>42</v>
      </c>
      <c r="G16" s="8">
        <v>34</v>
      </c>
      <c r="H16" s="8">
        <v>39</v>
      </c>
      <c r="I16" s="8">
        <v>41</v>
      </c>
      <c r="J16" s="8">
        <v>40</v>
      </c>
      <c r="K16" s="8">
        <v>43</v>
      </c>
      <c r="L16" s="8">
        <v>32</v>
      </c>
      <c r="M16" s="286">
        <v>29</v>
      </c>
      <c r="N16" s="218"/>
    </row>
    <row r="17" spans="1:14" ht="12.75">
      <c r="A17" s="47" t="s">
        <v>327</v>
      </c>
      <c r="B17" s="8"/>
      <c r="C17" s="8"/>
      <c r="D17" s="8"/>
      <c r="E17" s="8"/>
      <c r="F17" s="8"/>
      <c r="G17" s="8"/>
      <c r="H17" s="8"/>
      <c r="I17" s="8"/>
      <c r="J17" s="61"/>
      <c r="K17" s="1"/>
      <c r="L17" s="1"/>
      <c r="M17" s="286"/>
      <c r="N17" s="218"/>
    </row>
    <row r="18" spans="1:14" ht="12.75">
      <c r="A18" s="46" t="s">
        <v>320</v>
      </c>
      <c r="B18" s="8">
        <v>181</v>
      </c>
      <c r="C18" s="8">
        <v>65</v>
      </c>
      <c r="D18" s="8">
        <v>74</v>
      </c>
      <c r="E18" s="8">
        <v>65</v>
      </c>
      <c r="F18" s="8">
        <v>70</v>
      </c>
      <c r="G18" s="8">
        <v>85</v>
      </c>
      <c r="H18" s="8">
        <v>85</v>
      </c>
      <c r="I18" s="8">
        <v>100</v>
      </c>
      <c r="J18" s="8">
        <v>95</v>
      </c>
      <c r="K18" s="8">
        <v>102</v>
      </c>
      <c r="L18" s="8">
        <v>76</v>
      </c>
      <c r="M18" s="286">
        <v>57</v>
      </c>
      <c r="N18" s="218"/>
    </row>
    <row r="19" spans="1:14" ht="12.75">
      <c r="A19" s="46" t="s">
        <v>321</v>
      </c>
      <c r="B19" s="8">
        <v>341</v>
      </c>
      <c r="C19" s="8">
        <v>118</v>
      </c>
      <c r="D19" s="8">
        <v>128</v>
      </c>
      <c r="E19" s="8">
        <v>142</v>
      </c>
      <c r="F19" s="8">
        <v>145</v>
      </c>
      <c r="G19" s="8">
        <v>152</v>
      </c>
      <c r="H19" s="8">
        <v>156</v>
      </c>
      <c r="I19" s="8">
        <v>122</v>
      </c>
      <c r="J19" s="8">
        <v>163</v>
      </c>
      <c r="K19" s="8">
        <v>187</v>
      </c>
      <c r="L19" s="8">
        <v>147</v>
      </c>
      <c r="M19" s="286">
        <v>133</v>
      </c>
      <c r="N19" s="218"/>
    </row>
    <row r="20" spans="1:14" ht="12.75">
      <c r="A20" s="47" t="s">
        <v>328</v>
      </c>
      <c r="B20" s="8"/>
      <c r="C20" s="8"/>
      <c r="D20" s="8"/>
      <c r="E20" s="8"/>
      <c r="F20" s="8"/>
      <c r="G20" s="8"/>
      <c r="H20" s="8"/>
      <c r="I20" s="8"/>
      <c r="J20" s="61"/>
      <c r="K20" s="1"/>
      <c r="L20" s="1"/>
      <c r="M20" s="286"/>
      <c r="N20" s="218"/>
    </row>
    <row r="21" spans="1:14" ht="12.75">
      <c r="A21" s="46" t="s">
        <v>320</v>
      </c>
      <c r="B21" s="8">
        <v>545</v>
      </c>
      <c r="C21" s="8">
        <v>188</v>
      </c>
      <c r="D21" s="8">
        <v>158</v>
      </c>
      <c r="E21" s="8">
        <v>167</v>
      </c>
      <c r="F21" s="8">
        <v>178</v>
      </c>
      <c r="G21" s="8">
        <v>154</v>
      </c>
      <c r="H21" s="8">
        <v>173</v>
      </c>
      <c r="I21" s="8">
        <v>226</v>
      </c>
      <c r="J21" s="8">
        <v>196</v>
      </c>
      <c r="K21" s="8">
        <v>199</v>
      </c>
      <c r="L21" s="8">
        <v>161</v>
      </c>
      <c r="M21" s="286">
        <v>166</v>
      </c>
      <c r="N21" s="218"/>
    </row>
    <row r="22" spans="1:14" ht="12.75">
      <c r="A22" s="46" t="s">
        <v>321</v>
      </c>
      <c r="B22" s="8">
        <v>568</v>
      </c>
      <c r="C22" s="8">
        <v>341</v>
      </c>
      <c r="D22" s="8">
        <v>310</v>
      </c>
      <c r="E22" s="8">
        <v>346</v>
      </c>
      <c r="F22" s="8">
        <v>350</v>
      </c>
      <c r="G22" s="8">
        <v>331</v>
      </c>
      <c r="H22" s="8">
        <v>327</v>
      </c>
      <c r="I22" s="8">
        <v>348</v>
      </c>
      <c r="J22" s="8">
        <v>395</v>
      </c>
      <c r="K22" s="8">
        <v>408</v>
      </c>
      <c r="L22" s="8">
        <v>368</v>
      </c>
      <c r="M22" s="286">
        <v>361</v>
      </c>
      <c r="N22" s="218"/>
    </row>
    <row r="23" spans="1:14" ht="12.75">
      <c r="A23" s="47" t="s">
        <v>329</v>
      </c>
      <c r="B23" s="8"/>
      <c r="C23" s="8"/>
      <c r="D23" s="8"/>
      <c r="E23" s="8"/>
      <c r="F23" s="8"/>
      <c r="G23" s="8"/>
      <c r="H23" s="8"/>
      <c r="I23" s="8"/>
      <c r="J23" s="61"/>
      <c r="K23" s="1"/>
      <c r="L23" s="1"/>
      <c r="M23" s="286"/>
      <c r="N23" s="218"/>
    </row>
    <row r="24" spans="1:14" ht="12.75">
      <c r="A24" s="46" t="s">
        <v>320</v>
      </c>
      <c r="B24" s="8">
        <v>722</v>
      </c>
      <c r="C24" s="8">
        <v>701</v>
      </c>
      <c r="D24" s="8">
        <v>668</v>
      </c>
      <c r="E24" s="8">
        <v>621</v>
      </c>
      <c r="F24" s="8">
        <v>664</v>
      </c>
      <c r="G24" s="8">
        <v>621</v>
      </c>
      <c r="H24" s="8">
        <v>674</v>
      </c>
      <c r="I24" s="8">
        <v>730</v>
      </c>
      <c r="J24" s="8">
        <v>597</v>
      </c>
      <c r="K24" s="8">
        <v>587</v>
      </c>
      <c r="L24" s="8">
        <v>503</v>
      </c>
      <c r="M24" s="286">
        <v>498</v>
      </c>
      <c r="N24" s="218"/>
    </row>
    <row r="25" spans="1:14" ht="12.75">
      <c r="A25" s="46" t="s">
        <v>321</v>
      </c>
      <c r="B25" s="8">
        <v>668</v>
      </c>
      <c r="C25" s="8">
        <v>776</v>
      </c>
      <c r="D25" s="8">
        <v>850</v>
      </c>
      <c r="E25" s="8">
        <v>752</v>
      </c>
      <c r="F25" s="8">
        <v>790</v>
      </c>
      <c r="G25" s="8">
        <v>758</v>
      </c>
      <c r="H25" s="8">
        <v>727</v>
      </c>
      <c r="I25" s="8">
        <v>742</v>
      </c>
      <c r="J25" s="8">
        <v>825</v>
      </c>
      <c r="K25" s="8">
        <v>793</v>
      </c>
      <c r="L25" s="8">
        <v>711</v>
      </c>
      <c r="M25" s="286">
        <v>757</v>
      </c>
      <c r="N25" s="218"/>
    </row>
    <row r="26" spans="1:14" ht="12.75">
      <c r="A26" s="47" t="s">
        <v>330</v>
      </c>
      <c r="B26" s="8"/>
      <c r="C26" s="8"/>
      <c r="D26" s="8"/>
      <c r="E26" s="8"/>
      <c r="F26" s="8"/>
      <c r="G26" s="8"/>
      <c r="H26" s="8"/>
      <c r="I26" s="8"/>
      <c r="J26" s="61"/>
      <c r="K26" s="1"/>
      <c r="L26" s="1"/>
      <c r="M26" s="286"/>
      <c r="N26" s="218"/>
    </row>
    <row r="27" spans="1:14" ht="12.75">
      <c r="A27" s="46" t="s">
        <v>320</v>
      </c>
      <c r="B27" s="8">
        <v>939</v>
      </c>
      <c r="C27" s="8">
        <v>938</v>
      </c>
      <c r="D27" s="8">
        <v>1328</v>
      </c>
      <c r="E27" s="8">
        <v>1440</v>
      </c>
      <c r="F27" s="8">
        <v>1483</v>
      </c>
      <c r="G27" s="8">
        <v>1445</v>
      </c>
      <c r="H27" s="8">
        <v>1596</v>
      </c>
      <c r="I27" s="8">
        <v>1668</v>
      </c>
      <c r="J27" s="76">
        <v>1794</v>
      </c>
      <c r="K27" s="8">
        <v>1691</v>
      </c>
      <c r="L27" s="8">
        <v>1632</v>
      </c>
      <c r="M27" s="286">
        <v>1572</v>
      </c>
      <c r="N27" s="218"/>
    </row>
    <row r="28" spans="1:14" ht="12.75">
      <c r="A28" s="46" t="s">
        <v>321</v>
      </c>
      <c r="B28" s="8">
        <v>740</v>
      </c>
      <c r="C28" s="8">
        <v>898</v>
      </c>
      <c r="D28" s="8">
        <v>1172</v>
      </c>
      <c r="E28" s="8">
        <v>1256</v>
      </c>
      <c r="F28" s="8">
        <v>1349</v>
      </c>
      <c r="G28" s="8">
        <v>1387</v>
      </c>
      <c r="H28" s="8">
        <v>1409</v>
      </c>
      <c r="I28" s="8">
        <v>1527</v>
      </c>
      <c r="J28" s="76">
        <v>1564</v>
      </c>
      <c r="K28" s="8">
        <v>1541</v>
      </c>
      <c r="L28" s="8">
        <v>1458</v>
      </c>
      <c r="M28" s="286">
        <v>1427</v>
      </c>
      <c r="N28" s="218"/>
    </row>
    <row r="29" spans="1:14" ht="12.75">
      <c r="A29" s="47" t="s">
        <v>331</v>
      </c>
      <c r="B29" s="8"/>
      <c r="C29" s="8"/>
      <c r="D29" s="8"/>
      <c r="E29" s="8"/>
      <c r="F29" s="8"/>
      <c r="G29" s="8"/>
      <c r="H29" s="8"/>
      <c r="I29" s="8"/>
      <c r="J29" s="61"/>
      <c r="K29" s="1"/>
      <c r="L29" s="1"/>
      <c r="M29" s="286"/>
      <c r="N29" s="218"/>
    </row>
    <row r="30" spans="1:14" ht="12.75">
      <c r="A30" s="46" t="s">
        <v>320</v>
      </c>
      <c r="B30" s="8">
        <v>453</v>
      </c>
      <c r="C30" s="8">
        <v>1407</v>
      </c>
      <c r="D30" s="8">
        <v>1575</v>
      </c>
      <c r="E30" s="8">
        <v>1667</v>
      </c>
      <c r="F30" s="8">
        <v>1565</v>
      </c>
      <c r="G30" s="8">
        <v>1674</v>
      </c>
      <c r="H30" s="8">
        <v>1837</v>
      </c>
      <c r="I30" s="8">
        <v>2082</v>
      </c>
      <c r="J30" s="76">
        <v>2139</v>
      </c>
      <c r="K30" s="8">
        <v>2290</v>
      </c>
      <c r="L30" s="8">
        <v>2656</v>
      </c>
      <c r="M30" s="286">
        <v>2727</v>
      </c>
      <c r="N30" s="218"/>
    </row>
    <row r="31" spans="1:14" ht="12.75">
      <c r="A31" s="152" t="s">
        <v>321</v>
      </c>
      <c r="B31" s="9">
        <v>415</v>
      </c>
      <c r="C31" s="9">
        <v>1388</v>
      </c>
      <c r="D31" s="9">
        <v>1438</v>
      </c>
      <c r="E31" s="9">
        <v>1482</v>
      </c>
      <c r="F31" s="9">
        <v>1474</v>
      </c>
      <c r="G31" s="9">
        <v>1698</v>
      </c>
      <c r="H31" s="9">
        <v>1736</v>
      </c>
      <c r="I31" s="9">
        <v>1788</v>
      </c>
      <c r="J31" s="168">
        <v>2005</v>
      </c>
      <c r="K31" s="168">
        <v>2165</v>
      </c>
      <c r="L31" s="168">
        <v>2400</v>
      </c>
      <c r="M31" s="317">
        <v>2586</v>
      </c>
      <c r="N31" s="218"/>
    </row>
  </sheetData>
  <sheetProtection/>
  <mergeCells count="2">
    <mergeCell ref="A1:M1"/>
    <mergeCell ref="A2:M2"/>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O28"/>
  <sheetViews>
    <sheetView zoomScalePageLayoutView="0" workbookViewId="0" topLeftCell="A1">
      <selection activeCell="A1" sqref="A1:J1"/>
    </sheetView>
  </sheetViews>
  <sheetFormatPr defaultColWidth="9.00390625" defaultRowHeight="12.75"/>
  <cols>
    <col min="1" max="1" width="33.50390625" style="0" customWidth="1"/>
    <col min="2" max="10" width="6.50390625" style="0" customWidth="1"/>
  </cols>
  <sheetData>
    <row r="1" spans="1:10" ht="49.5" customHeight="1">
      <c r="A1" s="356" t="s">
        <v>332</v>
      </c>
      <c r="B1" s="356"/>
      <c r="C1" s="356"/>
      <c r="D1" s="356"/>
      <c r="E1" s="356"/>
      <c r="F1" s="356"/>
      <c r="G1" s="356"/>
      <c r="H1" s="356"/>
      <c r="I1" s="356"/>
      <c r="J1" s="356"/>
    </row>
    <row r="2" spans="1:10" ht="12.75">
      <c r="A2" s="377"/>
      <c r="B2" s="360" t="s">
        <v>333</v>
      </c>
      <c r="C2" s="360"/>
      <c r="D2" s="360"/>
      <c r="E2" s="392" t="s">
        <v>334</v>
      </c>
      <c r="F2" s="393"/>
      <c r="G2" s="393"/>
      <c r="H2" s="393"/>
      <c r="I2" s="393"/>
      <c r="J2" s="393"/>
    </row>
    <row r="3" spans="1:10" ht="12.75">
      <c r="A3" s="391"/>
      <c r="B3" s="360"/>
      <c r="C3" s="360"/>
      <c r="D3" s="360"/>
      <c r="E3" s="392" t="s">
        <v>335</v>
      </c>
      <c r="F3" s="393"/>
      <c r="G3" s="394"/>
      <c r="H3" s="393" t="s">
        <v>336</v>
      </c>
      <c r="I3" s="393"/>
      <c r="J3" s="393"/>
    </row>
    <row r="4" spans="1:11" ht="12.75">
      <c r="A4" s="378"/>
      <c r="B4" s="169">
        <v>2017</v>
      </c>
      <c r="C4" s="169">
        <v>2018</v>
      </c>
      <c r="D4" s="120">
        <v>2019</v>
      </c>
      <c r="E4" s="169">
        <v>2017</v>
      </c>
      <c r="F4" s="169">
        <v>2018</v>
      </c>
      <c r="G4" s="120">
        <v>2019</v>
      </c>
      <c r="H4" s="169">
        <v>2017</v>
      </c>
      <c r="I4" s="169">
        <v>2018</v>
      </c>
      <c r="J4" s="120">
        <v>2019</v>
      </c>
      <c r="K4" s="296"/>
    </row>
    <row r="5" spans="1:13" ht="12.75">
      <c r="A5" s="158" t="s">
        <v>337</v>
      </c>
      <c r="B5" s="44">
        <v>10168</v>
      </c>
      <c r="C5" s="170">
        <v>8350</v>
      </c>
      <c r="D5" s="44">
        <v>13713</v>
      </c>
      <c r="E5" s="16">
        <v>3739</v>
      </c>
      <c r="F5" s="44">
        <v>3219</v>
      </c>
      <c r="G5" s="170">
        <v>5032</v>
      </c>
      <c r="H5" s="16">
        <v>6429</v>
      </c>
      <c r="I5" s="44">
        <v>5131</v>
      </c>
      <c r="J5" s="269">
        <v>8681</v>
      </c>
      <c r="K5" s="183"/>
      <c r="L5" s="183"/>
      <c r="M5" s="183"/>
    </row>
    <row r="6" spans="1:14" ht="12.75">
      <c r="A6" s="6" t="s">
        <v>338</v>
      </c>
      <c r="B6" s="8">
        <v>540</v>
      </c>
      <c r="C6" s="76">
        <v>394</v>
      </c>
      <c r="D6" s="18">
        <v>590</v>
      </c>
      <c r="E6" s="18">
        <v>175</v>
      </c>
      <c r="F6" s="18">
        <v>117</v>
      </c>
      <c r="G6" s="18">
        <v>175</v>
      </c>
      <c r="H6" s="18">
        <v>365</v>
      </c>
      <c r="I6" s="18">
        <v>277</v>
      </c>
      <c r="J6" s="268">
        <v>415</v>
      </c>
      <c r="K6" s="183"/>
      <c r="L6" s="183"/>
      <c r="M6" s="183"/>
      <c r="N6" s="183"/>
    </row>
    <row r="7" spans="1:13" ht="21">
      <c r="A7" s="10" t="s">
        <v>339</v>
      </c>
      <c r="B7" s="8"/>
      <c r="C7" s="76"/>
      <c r="D7" s="166"/>
      <c r="E7" s="18"/>
      <c r="F7" s="1"/>
      <c r="G7" s="61"/>
      <c r="H7" s="166"/>
      <c r="I7" s="1"/>
      <c r="J7" s="268"/>
      <c r="K7" s="183"/>
      <c r="L7" s="183"/>
      <c r="M7" s="183"/>
    </row>
    <row r="8" spans="1:13" ht="12.75">
      <c r="A8" s="6" t="s">
        <v>223</v>
      </c>
      <c r="B8" s="8">
        <v>2121</v>
      </c>
      <c r="C8" s="76">
        <v>1706</v>
      </c>
      <c r="D8" s="8">
        <v>2647</v>
      </c>
      <c r="E8" s="8">
        <v>908</v>
      </c>
      <c r="F8" s="8">
        <v>787</v>
      </c>
      <c r="G8" s="76">
        <v>1077</v>
      </c>
      <c r="H8" s="8">
        <v>1213</v>
      </c>
      <c r="I8" s="8">
        <v>919</v>
      </c>
      <c r="J8" s="268">
        <v>1570</v>
      </c>
      <c r="K8" s="183"/>
      <c r="L8" s="183"/>
      <c r="M8" s="183"/>
    </row>
    <row r="9" spans="1:13" ht="21">
      <c r="A9" s="10" t="s">
        <v>224</v>
      </c>
      <c r="B9" s="8"/>
      <c r="C9" s="76"/>
      <c r="D9" s="166"/>
      <c r="E9" s="18"/>
      <c r="F9" s="1"/>
      <c r="G9" s="61"/>
      <c r="H9" s="166"/>
      <c r="I9" s="1"/>
      <c r="J9" s="268"/>
      <c r="K9" s="183"/>
      <c r="L9" s="183"/>
      <c r="M9" s="183"/>
    </row>
    <row r="10" spans="1:13" ht="12.75">
      <c r="A10" s="6" t="s">
        <v>340</v>
      </c>
      <c r="B10" s="8">
        <v>480</v>
      </c>
      <c r="C10" s="76">
        <v>444</v>
      </c>
      <c r="D10" s="18">
        <v>644</v>
      </c>
      <c r="E10" s="18">
        <v>173</v>
      </c>
      <c r="F10" s="18">
        <v>166</v>
      </c>
      <c r="G10" s="18">
        <v>226</v>
      </c>
      <c r="H10" s="18">
        <v>307</v>
      </c>
      <c r="I10" s="18">
        <v>278</v>
      </c>
      <c r="J10" s="268">
        <v>418</v>
      </c>
      <c r="K10" s="183"/>
      <c r="L10" s="183"/>
      <c r="M10" s="183"/>
    </row>
    <row r="11" spans="1:13" ht="21">
      <c r="A11" s="10" t="s">
        <v>341</v>
      </c>
      <c r="B11" s="8"/>
      <c r="C11" s="76"/>
      <c r="D11" s="166"/>
      <c r="E11" s="18"/>
      <c r="F11" s="1"/>
      <c r="G11" s="61"/>
      <c r="H11" s="166"/>
      <c r="I11" s="1"/>
      <c r="J11" s="268"/>
      <c r="K11" s="183"/>
      <c r="L11" s="183"/>
      <c r="M11" s="183"/>
    </row>
    <row r="12" spans="1:13" ht="12.75">
      <c r="A12" s="6" t="s">
        <v>192</v>
      </c>
      <c r="B12" s="8">
        <v>402</v>
      </c>
      <c r="C12" s="76">
        <v>409</v>
      </c>
      <c r="D12" s="8">
        <v>772</v>
      </c>
      <c r="E12" s="8">
        <v>107</v>
      </c>
      <c r="F12" s="8">
        <v>155</v>
      </c>
      <c r="G12" s="8">
        <v>312</v>
      </c>
      <c r="H12" s="8">
        <v>295</v>
      </c>
      <c r="I12" s="8">
        <v>254</v>
      </c>
      <c r="J12" s="268">
        <v>460</v>
      </c>
      <c r="K12" s="183"/>
      <c r="L12" s="183"/>
      <c r="M12" s="183"/>
    </row>
    <row r="13" spans="1:13" ht="30.75">
      <c r="A13" s="10" t="s">
        <v>193</v>
      </c>
      <c r="B13" s="8"/>
      <c r="C13" s="76"/>
      <c r="D13" s="166"/>
      <c r="E13" s="18"/>
      <c r="F13" s="1"/>
      <c r="G13" s="61"/>
      <c r="H13" s="166"/>
      <c r="I13" s="1"/>
      <c r="J13" s="268"/>
      <c r="K13" s="183"/>
      <c r="L13" s="183"/>
      <c r="M13" s="183"/>
    </row>
    <row r="14" spans="1:13" ht="12.75">
      <c r="A14" s="6" t="s">
        <v>342</v>
      </c>
      <c r="B14" s="8">
        <v>866</v>
      </c>
      <c r="C14" s="76">
        <v>822</v>
      </c>
      <c r="D14" s="18">
        <v>903</v>
      </c>
      <c r="E14" s="18">
        <v>298</v>
      </c>
      <c r="F14" s="18">
        <v>292</v>
      </c>
      <c r="G14" s="18">
        <v>283</v>
      </c>
      <c r="H14" s="18">
        <v>568</v>
      </c>
      <c r="I14" s="18">
        <v>530</v>
      </c>
      <c r="J14" s="268">
        <v>620</v>
      </c>
      <c r="K14" s="183"/>
      <c r="L14" s="183"/>
      <c r="M14" s="183"/>
    </row>
    <row r="15" spans="1:13" ht="21">
      <c r="A15" s="10" t="s">
        <v>343</v>
      </c>
      <c r="B15" s="8"/>
      <c r="C15" s="76"/>
      <c r="D15" s="166"/>
      <c r="E15" s="18"/>
      <c r="F15" s="1"/>
      <c r="G15" s="61"/>
      <c r="H15" s="166"/>
      <c r="I15" s="1"/>
      <c r="J15" s="268"/>
      <c r="K15" s="183"/>
      <c r="L15" s="183"/>
      <c r="M15" s="183"/>
    </row>
    <row r="16" spans="1:13" ht="12.75">
      <c r="A16" s="6" t="s">
        <v>344</v>
      </c>
      <c r="B16" s="8">
        <v>491</v>
      </c>
      <c r="C16" s="76">
        <v>337</v>
      </c>
      <c r="D16" s="8">
        <v>651</v>
      </c>
      <c r="E16" s="8">
        <v>153</v>
      </c>
      <c r="F16" s="8">
        <v>117</v>
      </c>
      <c r="G16" s="8">
        <v>151</v>
      </c>
      <c r="H16" s="8">
        <v>338</v>
      </c>
      <c r="I16" s="8">
        <v>220</v>
      </c>
      <c r="J16" s="268">
        <v>500</v>
      </c>
      <c r="K16" s="183"/>
      <c r="L16" s="183"/>
      <c r="M16" s="183"/>
    </row>
    <row r="17" spans="1:13" ht="21">
      <c r="A17" s="10" t="s">
        <v>345</v>
      </c>
      <c r="B17" s="8"/>
      <c r="C17" s="76"/>
      <c r="D17" s="166"/>
      <c r="E17" s="18"/>
      <c r="F17" s="1"/>
      <c r="G17" s="61"/>
      <c r="H17" s="166"/>
      <c r="I17" s="1"/>
      <c r="J17" s="268"/>
      <c r="K17" s="183"/>
      <c r="L17" s="183"/>
      <c r="M17" s="183"/>
    </row>
    <row r="18" spans="1:13" ht="12.75">
      <c r="A18" s="6" t="s">
        <v>196</v>
      </c>
      <c r="B18" s="8">
        <v>2011</v>
      </c>
      <c r="C18" s="76">
        <v>1686</v>
      </c>
      <c r="D18" s="18">
        <v>2417</v>
      </c>
      <c r="E18" s="18">
        <v>798</v>
      </c>
      <c r="F18" s="18">
        <v>650</v>
      </c>
      <c r="G18" s="76">
        <v>863</v>
      </c>
      <c r="H18" s="18">
        <v>1213</v>
      </c>
      <c r="I18" s="18">
        <v>1036</v>
      </c>
      <c r="J18" s="268">
        <v>1554</v>
      </c>
      <c r="K18" s="183"/>
      <c r="L18" s="183"/>
      <c r="M18" s="183"/>
    </row>
    <row r="19" spans="1:13" ht="21">
      <c r="A19" s="10" t="s">
        <v>346</v>
      </c>
      <c r="B19" s="8"/>
      <c r="C19" s="76"/>
      <c r="D19" s="166"/>
      <c r="E19" s="18"/>
      <c r="F19" s="1"/>
      <c r="G19" s="61"/>
      <c r="H19" s="166"/>
      <c r="I19" s="1"/>
      <c r="J19" s="268"/>
      <c r="K19" s="183"/>
      <c r="L19" s="183"/>
      <c r="M19" s="183"/>
    </row>
    <row r="20" spans="1:13" ht="12.75">
      <c r="A20" s="6" t="s">
        <v>198</v>
      </c>
      <c r="B20" s="8">
        <v>226</v>
      </c>
      <c r="C20" s="76">
        <v>159</v>
      </c>
      <c r="D20" s="8">
        <v>371</v>
      </c>
      <c r="E20" s="8">
        <v>68</v>
      </c>
      <c r="F20" s="8">
        <v>58</v>
      </c>
      <c r="G20" s="8">
        <v>164</v>
      </c>
      <c r="H20" s="8">
        <v>158</v>
      </c>
      <c r="I20" s="8">
        <v>101</v>
      </c>
      <c r="J20" s="268">
        <v>207</v>
      </c>
      <c r="K20" s="183"/>
      <c r="L20" s="183"/>
      <c r="M20" s="183"/>
    </row>
    <row r="21" spans="1:13" ht="21">
      <c r="A21" s="10" t="s">
        <v>347</v>
      </c>
      <c r="B21" s="8"/>
      <c r="C21" s="76"/>
      <c r="D21" s="166"/>
      <c r="E21" s="18"/>
      <c r="F21" s="1"/>
      <c r="G21" s="61"/>
      <c r="H21" s="166"/>
      <c r="I21" s="1"/>
      <c r="J21" s="268"/>
      <c r="K21" s="183"/>
      <c r="L21" s="183"/>
      <c r="M21" s="183"/>
    </row>
    <row r="22" spans="1:13" ht="12.75">
      <c r="A22" s="6" t="s">
        <v>200</v>
      </c>
      <c r="B22" s="8">
        <v>628</v>
      </c>
      <c r="C22" s="76">
        <v>461</v>
      </c>
      <c r="D22" s="18">
        <v>876</v>
      </c>
      <c r="E22" s="18">
        <v>209</v>
      </c>
      <c r="F22" s="18">
        <v>158</v>
      </c>
      <c r="G22" s="18">
        <v>302</v>
      </c>
      <c r="H22" s="18">
        <v>419</v>
      </c>
      <c r="I22" s="18">
        <v>303</v>
      </c>
      <c r="J22" s="268">
        <v>574</v>
      </c>
      <c r="K22" s="183"/>
      <c r="L22" s="183"/>
      <c r="M22" s="183"/>
    </row>
    <row r="23" spans="1:13" ht="21">
      <c r="A23" s="10" t="s">
        <v>348</v>
      </c>
      <c r="B23" s="8"/>
      <c r="C23" s="76"/>
      <c r="D23" s="166"/>
      <c r="E23" s="18"/>
      <c r="F23" s="1"/>
      <c r="G23" s="61"/>
      <c r="H23" s="166"/>
      <c r="I23" s="1"/>
      <c r="J23" s="268"/>
      <c r="K23" s="183"/>
      <c r="L23" s="183"/>
      <c r="M23" s="183"/>
    </row>
    <row r="24" spans="1:13" ht="21">
      <c r="A24" s="6" t="s">
        <v>208</v>
      </c>
      <c r="B24" s="8">
        <v>1209</v>
      </c>
      <c r="C24" s="76">
        <v>1033</v>
      </c>
      <c r="D24" s="8">
        <v>2015</v>
      </c>
      <c r="E24" s="8">
        <v>427</v>
      </c>
      <c r="F24" s="8">
        <v>368</v>
      </c>
      <c r="G24" s="8">
        <v>699</v>
      </c>
      <c r="H24" s="8">
        <v>782</v>
      </c>
      <c r="I24" s="8">
        <v>665</v>
      </c>
      <c r="J24" s="268">
        <v>1316</v>
      </c>
      <c r="K24" s="183"/>
      <c r="L24" s="183"/>
      <c r="M24" s="183"/>
    </row>
    <row r="25" spans="1:13" ht="41.25">
      <c r="A25" s="10" t="s">
        <v>209</v>
      </c>
      <c r="B25" s="166"/>
      <c r="C25" s="18"/>
      <c r="D25" s="18"/>
      <c r="E25" s="18"/>
      <c r="F25" s="166"/>
      <c r="G25" s="18"/>
      <c r="H25" s="18"/>
      <c r="I25" s="61"/>
      <c r="J25" s="268"/>
      <c r="K25" s="183"/>
      <c r="L25" s="183"/>
      <c r="M25" s="183"/>
    </row>
    <row r="26" spans="1:13" ht="12.75">
      <c r="A26" s="6" t="s">
        <v>349</v>
      </c>
      <c r="B26" s="8">
        <v>624</v>
      </c>
      <c r="C26" s="76">
        <v>480</v>
      </c>
      <c r="D26" s="18">
        <v>843</v>
      </c>
      <c r="E26" s="18">
        <v>175</v>
      </c>
      <c r="F26" s="18">
        <v>163</v>
      </c>
      <c r="G26" s="18">
        <v>336</v>
      </c>
      <c r="H26" s="18">
        <v>449</v>
      </c>
      <c r="I26" s="18">
        <v>317</v>
      </c>
      <c r="J26" s="268">
        <v>507</v>
      </c>
      <c r="K26" s="183"/>
      <c r="L26" s="183"/>
      <c r="M26" s="183"/>
    </row>
    <row r="27" spans="1:13" ht="30.75">
      <c r="A27" s="10" t="s">
        <v>350</v>
      </c>
      <c r="B27" s="8"/>
      <c r="C27" s="76"/>
      <c r="D27" s="18"/>
      <c r="E27" s="18"/>
      <c r="F27" s="1"/>
      <c r="G27" s="166"/>
      <c r="H27" s="166"/>
      <c r="I27" s="1"/>
      <c r="J27" s="268"/>
      <c r="K27" s="183"/>
      <c r="L27" s="183"/>
      <c r="M27" s="183"/>
    </row>
    <row r="28" spans="1:15" ht="10.5" customHeight="1">
      <c r="A28" s="171" t="s">
        <v>351</v>
      </c>
      <c r="B28" s="9">
        <v>570</v>
      </c>
      <c r="C28" s="168">
        <v>419</v>
      </c>
      <c r="D28" s="172">
        <v>984</v>
      </c>
      <c r="E28" s="172">
        <v>248</v>
      </c>
      <c r="F28" s="173">
        <v>188</v>
      </c>
      <c r="G28" s="173">
        <v>444</v>
      </c>
      <c r="H28" s="172">
        <v>321</v>
      </c>
      <c r="I28" s="173">
        <v>231</v>
      </c>
      <c r="J28" s="283">
        <v>540</v>
      </c>
      <c r="K28" s="183"/>
      <c r="L28" s="183"/>
      <c r="M28" s="183"/>
      <c r="O28" s="183"/>
    </row>
  </sheetData>
  <sheetProtection/>
  <mergeCells count="6">
    <mergeCell ref="A1:J1"/>
    <mergeCell ref="A2:A4"/>
    <mergeCell ref="B2:D3"/>
    <mergeCell ref="E2:J2"/>
    <mergeCell ref="E3:G3"/>
    <mergeCell ref="H3:J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P41"/>
  <sheetViews>
    <sheetView workbookViewId="0" topLeftCell="A1">
      <selection activeCell="D13" sqref="D13"/>
    </sheetView>
  </sheetViews>
  <sheetFormatPr defaultColWidth="9.00390625" defaultRowHeight="12.75"/>
  <cols>
    <col min="1" max="1" width="46.625" style="0" customWidth="1"/>
    <col min="2" max="7" width="7.375" style="0" customWidth="1"/>
    <col min="8" max="8" width="60.50390625" style="0" customWidth="1"/>
  </cols>
  <sheetData>
    <row r="1" spans="1:7" ht="50.25" customHeight="1">
      <c r="A1" s="356" t="s">
        <v>352</v>
      </c>
      <c r="B1" s="395"/>
      <c r="C1" s="395"/>
      <c r="D1" s="395"/>
      <c r="E1" s="395"/>
      <c r="F1" s="395"/>
      <c r="G1" s="395"/>
    </row>
    <row r="2" spans="1:7" ht="80.25" customHeight="1">
      <c r="A2" s="358"/>
      <c r="B2" s="361" t="s">
        <v>353</v>
      </c>
      <c r="C2" s="379"/>
      <c r="D2" s="380"/>
      <c r="E2" s="396" t="s">
        <v>354</v>
      </c>
      <c r="F2" s="397"/>
      <c r="G2" s="397"/>
    </row>
    <row r="3" spans="1:7" ht="12.75" customHeight="1">
      <c r="A3" s="359"/>
      <c r="B3" s="169">
        <v>2017</v>
      </c>
      <c r="C3" s="169">
        <v>2018</v>
      </c>
      <c r="D3" s="120">
        <v>2019</v>
      </c>
      <c r="E3" s="169">
        <v>2017</v>
      </c>
      <c r="F3" s="169">
        <v>2018</v>
      </c>
      <c r="G3" s="120">
        <v>2019</v>
      </c>
    </row>
    <row r="4" spans="1:16" ht="12.75">
      <c r="A4" s="174" t="s">
        <v>337</v>
      </c>
      <c r="B4" s="44">
        <v>1400</v>
      </c>
      <c r="C4" s="170">
        <v>1238</v>
      </c>
      <c r="D4" s="16">
        <v>1444</v>
      </c>
      <c r="E4" s="49">
        <v>2.3</v>
      </c>
      <c r="F4" s="96">
        <v>2.1</v>
      </c>
      <c r="G4" s="96">
        <v>2.5</v>
      </c>
      <c r="H4" s="310"/>
      <c r="I4" s="311"/>
      <c r="J4" s="296"/>
      <c r="K4" s="296"/>
      <c r="L4" s="296"/>
      <c r="M4" s="296"/>
      <c r="N4" s="296"/>
      <c r="O4" s="296"/>
      <c r="P4" s="296"/>
    </row>
    <row r="5" spans="1:9" ht="12.75">
      <c r="A5" s="6" t="s">
        <v>305</v>
      </c>
      <c r="B5" s="8">
        <v>59</v>
      </c>
      <c r="C5" s="76">
        <v>66</v>
      </c>
      <c r="D5" s="82">
        <v>68</v>
      </c>
      <c r="E5" s="50">
        <v>0.1</v>
      </c>
      <c r="F5" s="251">
        <v>0.1</v>
      </c>
      <c r="G5" s="251">
        <v>0.1</v>
      </c>
      <c r="H5" s="141"/>
      <c r="I5" s="247"/>
    </row>
    <row r="6" spans="1:9" ht="21">
      <c r="A6" s="125" t="s">
        <v>190</v>
      </c>
      <c r="B6" s="8">
        <v>24</v>
      </c>
      <c r="C6" s="76">
        <v>17</v>
      </c>
      <c r="D6" s="82">
        <v>23</v>
      </c>
      <c r="E6" s="308">
        <v>0.04</v>
      </c>
      <c r="F6" s="309">
        <v>0.03</v>
      </c>
      <c r="G6" s="309">
        <v>0.04</v>
      </c>
      <c r="I6" s="183"/>
    </row>
    <row r="7" spans="1:7" ht="41.25">
      <c r="A7" s="126" t="s">
        <v>191</v>
      </c>
      <c r="B7" s="175"/>
      <c r="C7" s="76"/>
      <c r="D7" s="176"/>
      <c r="E7" s="50"/>
      <c r="F7" s="97"/>
      <c r="G7" s="97"/>
    </row>
    <row r="8" spans="1:7" ht="12.75">
      <c r="A8" s="125" t="s">
        <v>188</v>
      </c>
      <c r="B8" s="8">
        <v>71</v>
      </c>
      <c r="C8" s="76">
        <v>76</v>
      </c>
      <c r="D8" s="82">
        <v>87</v>
      </c>
      <c r="E8" s="50">
        <v>0.1</v>
      </c>
      <c r="F8" s="97">
        <v>0.1</v>
      </c>
      <c r="G8" s="97">
        <v>0.2</v>
      </c>
    </row>
    <row r="9" spans="1:7" ht="30.75">
      <c r="A9" s="126" t="s">
        <v>189</v>
      </c>
      <c r="B9" s="8"/>
      <c r="C9" s="76"/>
      <c r="D9" s="50"/>
      <c r="E9" s="50"/>
      <c r="F9" s="97"/>
      <c r="G9" s="97"/>
    </row>
    <row r="10" spans="1:7" ht="12.75">
      <c r="A10" s="17" t="s">
        <v>355</v>
      </c>
      <c r="B10" s="8">
        <v>49</v>
      </c>
      <c r="C10" s="76">
        <v>56</v>
      </c>
      <c r="D10" s="177">
        <v>67</v>
      </c>
      <c r="E10" s="50">
        <v>0.1</v>
      </c>
      <c r="F10" s="97">
        <v>0.1</v>
      </c>
      <c r="G10" s="97">
        <v>0.1</v>
      </c>
    </row>
    <row r="11" spans="1:7" ht="21">
      <c r="A11" s="178" t="s">
        <v>356</v>
      </c>
      <c r="B11" s="8"/>
      <c r="C11" s="76"/>
      <c r="D11" s="50"/>
      <c r="E11" s="50"/>
      <c r="F11" s="97"/>
      <c r="G11" s="97"/>
    </row>
    <row r="12" spans="1:7" ht="12.75">
      <c r="A12" s="6" t="s">
        <v>192</v>
      </c>
      <c r="B12" s="8">
        <v>336</v>
      </c>
      <c r="C12" s="76">
        <v>313</v>
      </c>
      <c r="D12" s="18">
        <v>388</v>
      </c>
      <c r="E12" s="50">
        <v>0.6</v>
      </c>
      <c r="F12" s="97">
        <v>0.5</v>
      </c>
      <c r="G12" s="97">
        <v>0.7</v>
      </c>
    </row>
    <row r="13" spans="1:7" ht="21">
      <c r="A13" s="10" t="s">
        <v>193</v>
      </c>
      <c r="B13" s="8"/>
      <c r="C13" s="76"/>
      <c r="D13" s="50"/>
      <c r="E13" s="50"/>
      <c r="F13" s="97"/>
      <c r="G13" s="97"/>
    </row>
    <row r="14" spans="1:7" ht="12.75">
      <c r="A14" s="17" t="s">
        <v>357</v>
      </c>
      <c r="B14" s="8">
        <v>208</v>
      </c>
      <c r="C14" s="76">
        <v>190</v>
      </c>
      <c r="D14" s="18">
        <v>227</v>
      </c>
      <c r="E14" s="50">
        <v>0.3</v>
      </c>
      <c r="F14" s="97">
        <v>0.3</v>
      </c>
      <c r="G14" s="97">
        <v>0.4</v>
      </c>
    </row>
    <row r="15" spans="1:7" ht="12.75">
      <c r="A15" s="178" t="s">
        <v>358</v>
      </c>
      <c r="B15" s="8"/>
      <c r="C15" s="76"/>
      <c r="D15" s="50"/>
      <c r="E15" s="50"/>
      <c r="F15" s="97"/>
      <c r="G15" s="97"/>
    </row>
    <row r="16" spans="1:7" ht="12.75">
      <c r="A16" s="178" t="s">
        <v>359</v>
      </c>
      <c r="B16" s="8"/>
      <c r="C16" s="76"/>
      <c r="D16" s="50"/>
      <c r="E16" s="50"/>
      <c r="F16" s="97"/>
      <c r="G16" s="97"/>
    </row>
    <row r="17" spans="1:7" ht="12.75">
      <c r="A17" s="6" t="s">
        <v>342</v>
      </c>
      <c r="B17" s="8">
        <v>148</v>
      </c>
      <c r="C17" s="76">
        <v>152</v>
      </c>
      <c r="D17" s="18">
        <v>205</v>
      </c>
      <c r="E17" s="50">
        <v>0.3</v>
      </c>
      <c r="F17" s="97">
        <v>0.3</v>
      </c>
      <c r="G17" s="97">
        <v>0.4</v>
      </c>
    </row>
    <row r="18" spans="1:7" ht="21">
      <c r="A18" s="10" t="s">
        <v>360</v>
      </c>
      <c r="B18" s="8"/>
      <c r="C18" s="76"/>
      <c r="D18" s="50"/>
      <c r="E18" s="50"/>
      <c r="F18" s="97"/>
      <c r="G18" s="97"/>
    </row>
    <row r="19" spans="1:7" ht="12.75">
      <c r="A19" s="17" t="s">
        <v>361</v>
      </c>
      <c r="B19" s="8">
        <v>72</v>
      </c>
      <c r="C19" s="76">
        <v>69</v>
      </c>
      <c r="D19" s="18">
        <v>47</v>
      </c>
      <c r="E19" s="50">
        <v>0.1</v>
      </c>
      <c r="F19" s="97">
        <v>0.1</v>
      </c>
      <c r="G19" s="97">
        <v>0.1</v>
      </c>
    </row>
    <row r="20" spans="1:7" ht="21">
      <c r="A20" s="178" t="s">
        <v>362</v>
      </c>
      <c r="B20" s="8"/>
      <c r="C20" s="76"/>
      <c r="D20" s="50"/>
      <c r="E20" s="50"/>
      <c r="F20" s="97"/>
      <c r="G20" s="97"/>
    </row>
    <row r="21" spans="1:7" ht="12.75">
      <c r="A21" s="6" t="s">
        <v>344</v>
      </c>
      <c r="B21" s="8">
        <v>51</v>
      </c>
      <c r="C21" s="76">
        <v>34</v>
      </c>
      <c r="D21" s="82">
        <v>57</v>
      </c>
      <c r="E21" s="50">
        <v>0.1</v>
      </c>
      <c r="F21" s="97">
        <v>0.1</v>
      </c>
      <c r="G21" s="97">
        <v>0.1</v>
      </c>
    </row>
    <row r="22" spans="1:7" ht="21">
      <c r="A22" s="10" t="s">
        <v>345</v>
      </c>
      <c r="B22" s="8"/>
      <c r="C22" s="18"/>
      <c r="D22" s="18"/>
      <c r="E22" s="50"/>
      <c r="F22" s="60"/>
      <c r="G22" s="60"/>
    </row>
    <row r="23" spans="1:7" ht="12.75">
      <c r="A23" s="6" t="s">
        <v>363</v>
      </c>
      <c r="B23" s="8">
        <v>33</v>
      </c>
      <c r="C23" s="76">
        <v>36</v>
      </c>
      <c r="D23" s="82">
        <v>47</v>
      </c>
      <c r="E23" s="50">
        <v>0.1</v>
      </c>
      <c r="F23" s="97">
        <v>0.1</v>
      </c>
      <c r="G23" s="97">
        <v>0.1</v>
      </c>
    </row>
    <row r="24" spans="1:7" ht="21">
      <c r="A24" s="10" t="s">
        <v>364</v>
      </c>
      <c r="B24" s="8"/>
      <c r="C24" s="76"/>
      <c r="D24" s="18"/>
      <c r="E24" s="50"/>
      <c r="F24" s="97"/>
      <c r="G24" s="97"/>
    </row>
    <row r="25" spans="1:7" ht="12.75">
      <c r="A25" s="6" t="s">
        <v>196</v>
      </c>
      <c r="B25" s="8">
        <v>13</v>
      </c>
      <c r="C25" s="76">
        <v>9</v>
      </c>
      <c r="D25" s="82">
        <v>9</v>
      </c>
      <c r="E25" s="308">
        <v>0.02</v>
      </c>
      <c r="F25" s="309">
        <v>0.02</v>
      </c>
      <c r="G25" s="309">
        <v>0.02</v>
      </c>
    </row>
    <row r="26" spans="1:7" ht="21">
      <c r="A26" s="10" t="s">
        <v>197</v>
      </c>
      <c r="B26" s="8"/>
      <c r="C26" s="76"/>
      <c r="D26" s="50"/>
      <c r="E26" s="77"/>
      <c r="F26" s="97"/>
      <c r="G26" s="97"/>
    </row>
    <row r="27" spans="1:7" ht="12.75">
      <c r="A27" s="6" t="s">
        <v>198</v>
      </c>
      <c r="B27" s="8">
        <v>73</v>
      </c>
      <c r="C27" s="76">
        <v>38</v>
      </c>
      <c r="D27" s="82">
        <v>12</v>
      </c>
      <c r="E27" s="50">
        <v>0.1</v>
      </c>
      <c r="F27" s="97">
        <v>0.1</v>
      </c>
      <c r="G27" s="309">
        <v>0.02</v>
      </c>
    </row>
    <row r="28" spans="1:7" ht="21">
      <c r="A28" s="10" t="s">
        <v>199</v>
      </c>
      <c r="B28" s="8"/>
      <c r="C28" s="76"/>
      <c r="D28" s="50"/>
      <c r="E28" s="50"/>
      <c r="F28" s="97"/>
      <c r="G28" s="97"/>
    </row>
    <row r="29" spans="1:7" ht="12.75">
      <c r="A29" s="17" t="s">
        <v>365</v>
      </c>
      <c r="B29" s="8">
        <v>60</v>
      </c>
      <c r="C29" s="76">
        <v>31</v>
      </c>
      <c r="D29" s="82">
        <v>6</v>
      </c>
      <c r="E29" s="50">
        <v>0.1</v>
      </c>
      <c r="F29" s="97">
        <v>0.1</v>
      </c>
      <c r="G29" s="309">
        <v>0.01</v>
      </c>
    </row>
    <row r="30" spans="1:7" ht="21">
      <c r="A30" s="178" t="s">
        <v>366</v>
      </c>
      <c r="B30" s="8"/>
      <c r="C30" s="76"/>
      <c r="D30" s="50"/>
      <c r="E30" s="50"/>
      <c r="F30" s="97"/>
      <c r="G30" s="97"/>
    </row>
    <row r="31" spans="1:7" ht="12.75">
      <c r="A31" s="6" t="s">
        <v>200</v>
      </c>
      <c r="B31" s="8">
        <v>17</v>
      </c>
      <c r="C31" s="76">
        <v>16</v>
      </c>
      <c r="D31" s="82">
        <v>14</v>
      </c>
      <c r="E31" s="308">
        <v>0.03</v>
      </c>
      <c r="F31" s="309">
        <v>0.03</v>
      </c>
      <c r="G31" s="309">
        <v>0.02</v>
      </c>
    </row>
    <row r="32" spans="1:7" ht="21">
      <c r="A32" s="10" t="s">
        <v>201</v>
      </c>
      <c r="B32" s="8"/>
      <c r="C32" s="18"/>
      <c r="D32" s="76"/>
      <c r="E32" s="50"/>
      <c r="F32" s="61"/>
      <c r="G32" s="61"/>
    </row>
    <row r="33" spans="1:8" ht="12.75">
      <c r="A33" s="17" t="s">
        <v>367</v>
      </c>
      <c r="B33" s="8">
        <v>1</v>
      </c>
      <c r="C33" s="76">
        <v>3</v>
      </c>
      <c r="D33" s="106" t="s">
        <v>274</v>
      </c>
      <c r="E33" s="50">
        <v>0</v>
      </c>
      <c r="F33" s="97">
        <v>0.01</v>
      </c>
      <c r="G33" s="106" t="s">
        <v>274</v>
      </c>
      <c r="H33" s="296"/>
    </row>
    <row r="34" spans="1:7" ht="21">
      <c r="A34" s="178" t="s">
        <v>368</v>
      </c>
      <c r="B34" s="8"/>
      <c r="C34" s="76"/>
      <c r="D34" s="50"/>
      <c r="E34" s="50"/>
      <c r="F34" s="97"/>
      <c r="G34" s="97"/>
    </row>
    <row r="35" spans="1:7" ht="12.75">
      <c r="A35" s="125" t="s">
        <v>369</v>
      </c>
      <c r="B35" s="8">
        <v>4</v>
      </c>
      <c r="C35" s="76">
        <v>9</v>
      </c>
      <c r="D35" s="82">
        <v>17</v>
      </c>
      <c r="E35" s="308">
        <v>0.01</v>
      </c>
      <c r="F35" s="309">
        <v>0.02</v>
      </c>
      <c r="G35" s="309">
        <v>0.03</v>
      </c>
    </row>
    <row r="36" spans="1:7" ht="21">
      <c r="A36" s="126" t="s">
        <v>370</v>
      </c>
      <c r="B36" s="8"/>
      <c r="C36" s="76"/>
      <c r="D36" s="18"/>
      <c r="E36" s="50"/>
      <c r="F36" s="97"/>
      <c r="G36" s="97"/>
    </row>
    <row r="37" spans="1:7" ht="12.75">
      <c r="A37" s="125" t="s">
        <v>309</v>
      </c>
      <c r="B37" s="8">
        <v>366</v>
      </c>
      <c r="C37" s="76">
        <v>324</v>
      </c>
      <c r="D37" s="18">
        <v>361</v>
      </c>
      <c r="E37" s="50">
        <v>0.6</v>
      </c>
      <c r="F37" s="97">
        <v>0.6</v>
      </c>
      <c r="G37" s="97">
        <v>0.6</v>
      </c>
    </row>
    <row r="38" spans="1:7" ht="30.75">
      <c r="A38" s="126" t="s">
        <v>211</v>
      </c>
      <c r="B38" s="166"/>
      <c r="C38" s="76"/>
      <c r="D38" s="50"/>
      <c r="E38" s="50"/>
      <c r="F38" s="97"/>
      <c r="G38" s="97"/>
    </row>
    <row r="39" spans="1:7" ht="12.75">
      <c r="A39" s="6" t="s">
        <v>371</v>
      </c>
      <c r="B39" s="8">
        <v>53</v>
      </c>
      <c r="C39" s="76">
        <v>41</v>
      </c>
      <c r="D39" s="82">
        <v>38</v>
      </c>
      <c r="E39" s="50">
        <v>0.1</v>
      </c>
      <c r="F39" s="97">
        <v>0.1</v>
      </c>
      <c r="G39" s="97">
        <v>0.1</v>
      </c>
    </row>
    <row r="40" spans="1:7" ht="21">
      <c r="A40" s="10" t="s">
        <v>372</v>
      </c>
      <c r="B40" s="8"/>
      <c r="C40" s="76"/>
      <c r="D40" s="50"/>
      <c r="E40" s="50"/>
      <c r="F40" s="97"/>
      <c r="G40" s="97"/>
    </row>
    <row r="41" spans="1:7" ht="12.75">
      <c r="A41" s="98" t="s">
        <v>373</v>
      </c>
      <c r="B41" s="9">
        <v>152</v>
      </c>
      <c r="C41" s="168">
        <v>107</v>
      </c>
      <c r="D41" s="85">
        <v>118</v>
      </c>
      <c r="E41" s="248">
        <v>0.3</v>
      </c>
      <c r="F41" s="184">
        <v>0.2</v>
      </c>
      <c r="G41" s="184">
        <v>0.2</v>
      </c>
    </row>
  </sheetData>
  <sheetProtection/>
  <mergeCells count="4">
    <mergeCell ref="A1:G1"/>
    <mergeCell ref="A2:A3"/>
    <mergeCell ref="B2:D2"/>
    <mergeCell ref="E2:G2"/>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G23"/>
  <sheetViews>
    <sheetView zoomScalePageLayoutView="0" workbookViewId="0" topLeftCell="A1">
      <selection activeCell="A1" sqref="A1:G1"/>
    </sheetView>
  </sheetViews>
  <sheetFormatPr defaultColWidth="9.00390625" defaultRowHeight="12.75"/>
  <cols>
    <col min="1" max="1" width="16.375" style="0" customWidth="1"/>
    <col min="2" max="7" width="6.625" style="0" customWidth="1"/>
  </cols>
  <sheetData>
    <row r="1" spans="1:7" ht="37.5" customHeight="1">
      <c r="A1" s="355" t="s">
        <v>19</v>
      </c>
      <c r="B1" s="355"/>
      <c r="C1" s="355"/>
      <c r="D1" s="355"/>
      <c r="E1" s="355"/>
      <c r="F1" s="355"/>
      <c r="G1" s="355"/>
    </row>
    <row r="2" spans="1:6" ht="12.75">
      <c r="A2" s="29"/>
      <c r="B2" s="29"/>
      <c r="C2" s="29"/>
      <c r="D2" s="29"/>
      <c r="E2" s="30"/>
      <c r="F2" s="29"/>
    </row>
    <row r="3" spans="1:6" ht="12.75">
      <c r="A3" s="29"/>
      <c r="B3" s="29"/>
      <c r="C3" s="29"/>
      <c r="D3" s="30"/>
      <c r="E3" s="30"/>
      <c r="F3" s="30"/>
    </row>
    <row r="4" spans="1:6" ht="12.75">
      <c r="A4" s="29"/>
      <c r="B4" s="29"/>
      <c r="C4" s="29"/>
      <c r="D4" s="29"/>
      <c r="E4" s="29"/>
      <c r="F4" s="29"/>
    </row>
    <row r="5" spans="1:6" ht="12.75">
      <c r="A5" s="29"/>
      <c r="B5" s="29"/>
      <c r="C5" s="29"/>
      <c r="D5" s="29"/>
      <c r="E5" s="29"/>
      <c r="F5" s="29"/>
    </row>
    <row r="6" spans="1:6" ht="12.75">
      <c r="A6" s="29"/>
      <c r="B6" s="29"/>
      <c r="C6" s="29"/>
      <c r="D6" s="29"/>
      <c r="E6" s="29"/>
      <c r="F6" s="29"/>
    </row>
    <row r="7" spans="1:6" ht="12.75">
      <c r="A7" s="29"/>
      <c r="B7" s="29"/>
      <c r="C7" s="29"/>
      <c r="D7" s="29"/>
      <c r="E7" s="29"/>
      <c r="F7" s="29"/>
    </row>
    <row r="8" spans="1:6" ht="12.75">
      <c r="A8" s="29"/>
      <c r="B8" s="29"/>
      <c r="C8" s="29"/>
      <c r="D8" s="29"/>
      <c r="E8" s="29"/>
      <c r="F8" s="29"/>
    </row>
    <row r="9" spans="1:6" ht="12.75">
      <c r="A9" s="29"/>
      <c r="B9" s="29"/>
      <c r="C9" s="29"/>
      <c r="D9" s="29"/>
      <c r="E9" s="29"/>
      <c r="F9" s="29"/>
    </row>
    <row r="10" spans="1:6" ht="12.75">
      <c r="A10" s="29"/>
      <c r="B10" s="29"/>
      <c r="C10" s="29"/>
      <c r="D10" s="29"/>
      <c r="E10" s="29"/>
      <c r="F10" s="29"/>
    </row>
    <row r="11" spans="1:6" ht="12.75">
      <c r="A11" s="29"/>
      <c r="B11" s="29"/>
      <c r="C11" s="29"/>
      <c r="D11" s="29"/>
      <c r="E11" s="29"/>
      <c r="F11" s="29"/>
    </row>
    <row r="12" spans="1:6" ht="12.75">
      <c r="A12" s="29"/>
      <c r="B12" s="29"/>
      <c r="C12" s="29"/>
      <c r="D12" s="29"/>
      <c r="E12" s="29"/>
      <c r="F12" s="29"/>
    </row>
    <row r="13" spans="1:6" ht="12.75">
      <c r="A13" s="29"/>
      <c r="B13" s="29"/>
      <c r="C13" s="29"/>
      <c r="D13" s="29"/>
      <c r="E13" s="29"/>
      <c r="F13" s="29"/>
    </row>
    <row r="14" spans="1:6" ht="12.75">
      <c r="A14" s="29"/>
      <c r="B14" s="29"/>
      <c r="C14" s="29"/>
      <c r="D14" s="29"/>
      <c r="E14" s="29"/>
      <c r="F14" s="29"/>
    </row>
    <row r="15" spans="1:6" ht="12.75">
      <c r="A15" s="29"/>
      <c r="B15" s="29"/>
      <c r="C15" s="29"/>
      <c r="D15" s="29"/>
      <c r="E15" s="29"/>
      <c r="F15" s="29"/>
    </row>
    <row r="16" spans="1:6" ht="12.75">
      <c r="A16" s="29"/>
      <c r="B16" s="29"/>
      <c r="C16" s="29"/>
      <c r="D16" s="29"/>
      <c r="E16" s="29"/>
      <c r="F16" s="29"/>
    </row>
    <row r="17" spans="1:6" ht="12.75">
      <c r="A17" s="29"/>
      <c r="B17" s="29"/>
      <c r="C17" s="29"/>
      <c r="D17" s="29"/>
      <c r="E17" s="29"/>
      <c r="F17" s="29"/>
    </row>
    <row r="18" spans="1:6" ht="12.75">
      <c r="A18" s="29"/>
      <c r="B18" s="29"/>
      <c r="C18" s="29"/>
      <c r="D18" s="29"/>
      <c r="E18" s="29"/>
      <c r="F18" s="29"/>
    </row>
    <row r="19" spans="1:6" ht="12.75">
      <c r="A19" s="29"/>
      <c r="B19" s="29"/>
      <c r="C19" s="29"/>
      <c r="D19" s="29"/>
      <c r="E19" s="29"/>
      <c r="F19" s="29"/>
    </row>
    <row r="20" spans="1:6" ht="12.75">
      <c r="A20" s="29"/>
      <c r="B20" s="29"/>
      <c r="C20" s="29"/>
      <c r="D20" s="29"/>
      <c r="E20" s="29"/>
      <c r="F20" s="29"/>
    </row>
    <row r="21" spans="1:7" ht="12.75">
      <c r="A21" s="31"/>
      <c r="B21" s="3">
        <v>2014</v>
      </c>
      <c r="C21" s="2">
        <v>2015</v>
      </c>
      <c r="D21" s="13">
        <v>2016</v>
      </c>
      <c r="E21" s="13">
        <v>2017</v>
      </c>
      <c r="F21" s="13">
        <v>2018</v>
      </c>
      <c r="G21" s="13">
        <v>2019</v>
      </c>
    </row>
    <row r="22" spans="1:7" ht="12.75">
      <c r="A22" s="32" t="s">
        <v>20</v>
      </c>
      <c r="B22" s="33">
        <v>45.3</v>
      </c>
      <c r="C22" s="33">
        <v>46.1</v>
      </c>
      <c r="D22" s="33">
        <v>46.9</v>
      </c>
      <c r="E22" s="34">
        <v>47.7</v>
      </c>
      <c r="F22" s="34">
        <v>47.1</v>
      </c>
      <c r="G22" s="312">
        <v>47.5</v>
      </c>
    </row>
    <row r="23" spans="1:7" ht="30.75">
      <c r="A23" s="35" t="s">
        <v>21</v>
      </c>
      <c r="B23" s="256">
        <v>6.1</v>
      </c>
      <c r="C23" s="256">
        <v>6.1</v>
      </c>
      <c r="D23" s="256">
        <v>6.2411149545028115</v>
      </c>
      <c r="E23" s="257">
        <v>6.306851394173085</v>
      </c>
      <c r="F23" s="257">
        <v>6.261950571542599</v>
      </c>
      <c r="G23" s="258">
        <v>6.389091506787889</v>
      </c>
    </row>
  </sheetData>
  <sheetProtection/>
  <mergeCells count="1">
    <mergeCell ref="A1:G1"/>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J53"/>
  <sheetViews>
    <sheetView zoomScalePageLayoutView="0" workbookViewId="0" topLeftCell="A1">
      <selection activeCell="A1" sqref="A1:D1"/>
    </sheetView>
  </sheetViews>
  <sheetFormatPr defaultColWidth="9.00390625" defaultRowHeight="12.75"/>
  <cols>
    <col min="1" max="1" width="43.00390625" style="0" customWidth="1"/>
    <col min="2" max="3" width="10.50390625" style="0" customWidth="1"/>
    <col min="4" max="4" width="10.50390625" style="200" customWidth="1"/>
  </cols>
  <sheetData>
    <row r="1" spans="1:4" ht="38.25" customHeight="1">
      <c r="A1" s="356" t="s">
        <v>386</v>
      </c>
      <c r="B1" s="357"/>
      <c r="C1" s="357"/>
      <c r="D1" s="357"/>
    </row>
    <row r="2" spans="1:5" ht="37.5" customHeight="1">
      <c r="A2" s="358"/>
      <c r="B2" s="360" t="s">
        <v>22</v>
      </c>
      <c r="C2" s="360"/>
      <c r="D2" s="361"/>
      <c r="E2" s="214"/>
    </row>
    <row r="3" spans="1:4" ht="12.75">
      <c r="A3" s="359"/>
      <c r="B3" s="36">
        <v>2017</v>
      </c>
      <c r="C3" s="36">
        <v>2018</v>
      </c>
      <c r="D3" s="36">
        <v>2019</v>
      </c>
    </row>
    <row r="4" spans="1:4" ht="12.75">
      <c r="A4" s="332" t="s">
        <v>426</v>
      </c>
      <c r="B4" s="232">
        <v>13021</v>
      </c>
      <c r="C4" s="224">
        <v>12635</v>
      </c>
      <c r="D4" s="270">
        <v>12552</v>
      </c>
    </row>
    <row r="5" spans="1:6" ht="12.75">
      <c r="A5" s="37" t="s">
        <v>23</v>
      </c>
      <c r="B5" s="233">
        <v>10287</v>
      </c>
      <c r="C5" s="224">
        <v>10044</v>
      </c>
      <c r="D5" s="270">
        <v>9947</v>
      </c>
      <c r="F5" s="183"/>
    </row>
    <row r="6" spans="1:4" ht="20.25">
      <c r="A6" s="38" t="s">
        <v>24</v>
      </c>
      <c r="B6" s="233"/>
      <c r="C6" s="225"/>
      <c r="D6" s="270"/>
    </row>
    <row r="7" spans="1:4" ht="12.75">
      <c r="A7" s="39" t="s">
        <v>25</v>
      </c>
      <c r="B7" s="234"/>
      <c r="C7" s="225"/>
      <c r="D7" s="270"/>
    </row>
    <row r="8" spans="1:4" ht="12.75">
      <c r="A8" s="40" t="s">
        <v>26</v>
      </c>
      <c r="B8" s="233">
        <v>2145</v>
      </c>
      <c r="C8" s="201">
        <v>2080</v>
      </c>
      <c r="D8" s="270">
        <v>2064</v>
      </c>
    </row>
    <row r="9" spans="1:4" ht="12.75">
      <c r="A9" s="40" t="s">
        <v>27</v>
      </c>
      <c r="B9" s="233">
        <v>1823</v>
      </c>
      <c r="C9" s="201">
        <v>1747</v>
      </c>
      <c r="D9" s="270">
        <v>1720</v>
      </c>
    </row>
    <row r="10" spans="1:4" ht="12.75">
      <c r="A10" s="39" t="s">
        <v>28</v>
      </c>
      <c r="B10" s="234">
        <v>473</v>
      </c>
      <c r="C10" s="202">
        <v>446</v>
      </c>
      <c r="D10" s="333">
        <v>440</v>
      </c>
    </row>
    <row r="11" spans="1:4" ht="12.75">
      <c r="A11" s="39" t="s">
        <v>29</v>
      </c>
      <c r="B11" s="234">
        <v>133</v>
      </c>
      <c r="C11" s="202">
        <v>128</v>
      </c>
      <c r="D11" s="334">
        <v>129</v>
      </c>
    </row>
    <row r="12" spans="1:4" ht="12.75">
      <c r="A12" s="39" t="s">
        <v>30</v>
      </c>
      <c r="B12" s="234">
        <v>80</v>
      </c>
      <c r="C12" s="202">
        <v>75</v>
      </c>
      <c r="D12" s="334">
        <v>72</v>
      </c>
    </row>
    <row r="13" spans="1:4" ht="12.75">
      <c r="A13" s="39" t="s">
        <v>31</v>
      </c>
      <c r="B13" s="234">
        <v>124</v>
      </c>
      <c r="C13" s="202">
        <v>123</v>
      </c>
      <c r="D13" s="334">
        <v>120</v>
      </c>
    </row>
    <row r="14" spans="1:4" ht="12.75">
      <c r="A14" s="39" t="s">
        <v>32</v>
      </c>
      <c r="B14" s="234">
        <v>179</v>
      </c>
      <c r="C14" s="202">
        <v>175</v>
      </c>
      <c r="D14" s="334">
        <v>168</v>
      </c>
    </row>
    <row r="15" spans="1:4" ht="12.75">
      <c r="A15" s="39" t="s">
        <v>33</v>
      </c>
      <c r="B15" s="234">
        <v>103</v>
      </c>
      <c r="C15" s="202">
        <v>101</v>
      </c>
      <c r="D15" s="334">
        <v>98</v>
      </c>
    </row>
    <row r="16" spans="1:4" ht="12.75">
      <c r="A16" s="39" t="s">
        <v>34</v>
      </c>
      <c r="B16" s="234">
        <v>135</v>
      </c>
      <c r="C16" s="202">
        <v>128</v>
      </c>
      <c r="D16" s="334">
        <f>'[1]indicatori'!$C$5675</f>
        <v>129</v>
      </c>
    </row>
    <row r="17" spans="1:4" ht="12.75">
      <c r="A17" s="39" t="s">
        <v>35</v>
      </c>
      <c r="B17" s="234">
        <v>94</v>
      </c>
      <c r="C17" s="202">
        <v>92</v>
      </c>
      <c r="D17" s="334">
        <v>90</v>
      </c>
    </row>
    <row r="18" spans="1:4" ht="12.75">
      <c r="A18" s="39" t="s">
        <v>36</v>
      </c>
      <c r="B18" s="234">
        <v>86</v>
      </c>
      <c r="C18" s="202">
        <v>84</v>
      </c>
      <c r="D18" s="334">
        <v>83</v>
      </c>
    </row>
    <row r="19" spans="1:4" ht="12.75">
      <c r="A19" s="39" t="s">
        <v>37</v>
      </c>
      <c r="B19" s="234">
        <v>110</v>
      </c>
      <c r="C19" s="202">
        <v>101</v>
      </c>
      <c r="D19" s="334">
        <v>101</v>
      </c>
    </row>
    <row r="20" spans="1:4" ht="12.75">
      <c r="A20" s="39" t="s">
        <v>38</v>
      </c>
      <c r="B20" s="234">
        <v>125</v>
      </c>
      <c r="C20" s="202">
        <v>124</v>
      </c>
      <c r="D20" s="334">
        <v>117</v>
      </c>
    </row>
    <row r="21" spans="1:4" ht="12.75">
      <c r="A21" s="39" t="s">
        <v>39</v>
      </c>
      <c r="B21" s="234">
        <v>181</v>
      </c>
      <c r="C21" s="202">
        <v>170</v>
      </c>
      <c r="D21" s="334">
        <v>173</v>
      </c>
    </row>
    <row r="22" spans="1:4" ht="12.75">
      <c r="A22" s="40" t="s">
        <v>40</v>
      </c>
      <c r="B22" s="233">
        <v>1649</v>
      </c>
      <c r="C22" s="201">
        <v>1575</v>
      </c>
      <c r="D22" s="335">
        <v>1579</v>
      </c>
    </row>
    <row r="23" spans="1:4" ht="12.75">
      <c r="A23" s="39" t="s">
        <v>41</v>
      </c>
      <c r="B23" s="234">
        <v>147</v>
      </c>
      <c r="C23" s="202">
        <v>137</v>
      </c>
      <c r="D23" s="334">
        <v>138</v>
      </c>
    </row>
    <row r="24" spans="1:4" ht="12.75">
      <c r="A24" s="39" t="s">
        <v>42</v>
      </c>
      <c r="B24" s="234">
        <v>125</v>
      </c>
      <c r="C24" s="202">
        <v>113</v>
      </c>
      <c r="D24" s="334">
        <v>113</v>
      </c>
    </row>
    <row r="25" spans="1:4" ht="12.75">
      <c r="A25" s="39" t="s">
        <v>43</v>
      </c>
      <c r="B25" s="234">
        <v>131</v>
      </c>
      <c r="C25" s="202">
        <v>131</v>
      </c>
      <c r="D25" s="334">
        <v>137</v>
      </c>
    </row>
    <row r="26" spans="1:4" ht="12.75">
      <c r="A26" s="39" t="s">
        <v>44</v>
      </c>
      <c r="B26" s="234">
        <v>35</v>
      </c>
      <c r="C26" s="202">
        <v>37</v>
      </c>
      <c r="D26" s="334">
        <v>35</v>
      </c>
    </row>
    <row r="27" spans="1:4" ht="12.75">
      <c r="A27" s="39" t="s">
        <v>45</v>
      </c>
      <c r="B27" s="234">
        <v>181</v>
      </c>
      <c r="C27" s="202">
        <v>174</v>
      </c>
      <c r="D27" s="334">
        <v>162</v>
      </c>
    </row>
    <row r="28" spans="1:4" ht="12.75">
      <c r="A28" s="39" t="s">
        <v>46</v>
      </c>
      <c r="B28" s="234">
        <v>176</v>
      </c>
      <c r="C28" s="202">
        <v>168</v>
      </c>
      <c r="D28" s="334">
        <v>164</v>
      </c>
    </row>
    <row r="29" spans="1:4" ht="12.75">
      <c r="A29" s="39" t="s">
        <v>47</v>
      </c>
      <c r="B29" s="234">
        <v>88</v>
      </c>
      <c r="C29" s="202">
        <v>82</v>
      </c>
      <c r="D29" s="334">
        <v>84</v>
      </c>
    </row>
    <row r="30" spans="1:4" ht="12.75">
      <c r="A30" s="39" t="s">
        <v>48</v>
      </c>
      <c r="B30" s="234">
        <v>211</v>
      </c>
      <c r="C30" s="202">
        <v>215</v>
      </c>
      <c r="D30" s="334">
        <v>208</v>
      </c>
    </row>
    <row r="31" spans="1:4" ht="12.75">
      <c r="A31" s="39" t="s">
        <v>49</v>
      </c>
      <c r="B31" s="234">
        <v>73</v>
      </c>
      <c r="C31" s="202">
        <v>68</v>
      </c>
      <c r="D31" s="334">
        <v>68</v>
      </c>
    </row>
    <row r="32" spans="1:4" ht="12.75">
      <c r="A32" s="39" t="s">
        <v>50</v>
      </c>
      <c r="B32" s="234">
        <v>155</v>
      </c>
      <c r="C32" s="202">
        <v>140</v>
      </c>
      <c r="D32" s="334">
        <v>146</v>
      </c>
    </row>
    <row r="33" spans="1:4" ht="12.75">
      <c r="A33" s="39" t="s">
        <v>51</v>
      </c>
      <c r="B33" s="234">
        <v>61</v>
      </c>
      <c r="C33" s="202">
        <v>61</v>
      </c>
      <c r="D33" s="334">
        <v>64</v>
      </c>
    </row>
    <row r="34" spans="1:4" ht="12.75">
      <c r="A34" s="39" t="s">
        <v>52</v>
      </c>
      <c r="B34" s="234">
        <v>103</v>
      </c>
      <c r="C34" s="202">
        <v>93</v>
      </c>
      <c r="D34" s="334">
        <v>102</v>
      </c>
    </row>
    <row r="35" spans="1:4" ht="12.75">
      <c r="A35" s="39" t="s">
        <v>53</v>
      </c>
      <c r="B35" s="234">
        <v>163</v>
      </c>
      <c r="C35" s="202">
        <v>156</v>
      </c>
      <c r="D35" s="334">
        <v>158</v>
      </c>
    </row>
    <row r="36" spans="1:4" ht="12.75">
      <c r="A36" s="40" t="s">
        <v>54</v>
      </c>
      <c r="B36" s="233">
        <v>741</v>
      </c>
      <c r="C36" s="201">
        <v>703</v>
      </c>
      <c r="D36" s="336">
        <v>690</v>
      </c>
    </row>
    <row r="37" spans="1:4" ht="12.75">
      <c r="A37" s="39" t="s">
        <v>55</v>
      </c>
      <c r="B37" s="234">
        <v>44</v>
      </c>
      <c r="C37" s="202">
        <v>42</v>
      </c>
      <c r="D37" s="334">
        <v>40</v>
      </c>
    </row>
    <row r="38" spans="1:4" ht="12.75">
      <c r="A38" s="39" t="s">
        <v>56</v>
      </c>
      <c r="B38" s="234">
        <v>222</v>
      </c>
      <c r="C38" s="202">
        <v>205</v>
      </c>
      <c r="D38" s="334">
        <v>204</v>
      </c>
    </row>
    <row r="39" spans="1:4" ht="12.75">
      <c r="A39" s="39" t="s">
        <v>57</v>
      </c>
      <c r="B39" s="234">
        <v>66</v>
      </c>
      <c r="C39" s="202">
        <v>64</v>
      </c>
      <c r="D39" s="334">
        <v>61</v>
      </c>
    </row>
    <row r="40" spans="1:4" ht="12.75">
      <c r="A40" s="39" t="s">
        <v>58</v>
      </c>
      <c r="B40" s="234">
        <v>124</v>
      </c>
      <c r="C40" s="202">
        <v>121</v>
      </c>
      <c r="D40" s="334">
        <v>122</v>
      </c>
    </row>
    <row r="41" spans="1:4" ht="12.75">
      <c r="A41" s="39" t="s">
        <v>59</v>
      </c>
      <c r="B41" s="234">
        <v>86</v>
      </c>
      <c r="C41" s="202">
        <v>78</v>
      </c>
      <c r="D41" s="334">
        <v>72</v>
      </c>
    </row>
    <row r="42" spans="1:4" ht="12.75">
      <c r="A42" s="39" t="s">
        <v>60</v>
      </c>
      <c r="B42" s="234">
        <v>56</v>
      </c>
      <c r="C42" s="202">
        <v>57</v>
      </c>
      <c r="D42" s="334">
        <v>58</v>
      </c>
    </row>
    <row r="43" spans="1:4" ht="12.75">
      <c r="A43" s="39" t="s">
        <v>61</v>
      </c>
      <c r="B43" s="234">
        <v>93</v>
      </c>
      <c r="C43" s="202">
        <v>87</v>
      </c>
      <c r="D43" s="334">
        <v>85</v>
      </c>
    </row>
    <row r="44" spans="1:4" ht="12.75">
      <c r="A44" s="39" t="s">
        <v>62</v>
      </c>
      <c r="B44" s="234">
        <v>50</v>
      </c>
      <c r="C44" s="202">
        <v>49</v>
      </c>
      <c r="D44" s="334">
        <v>48</v>
      </c>
    </row>
    <row r="45" spans="1:4" ht="12.75">
      <c r="A45" s="40" t="s">
        <v>63</v>
      </c>
      <c r="B45" s="233">
        <v>288</v>
      </c>
      <c r="C45" s="201">
        <v>284</v>
      </c>
      <c r="D45" s="270">
        <v>287</v>
      </c>
    </row>
    <row r="46" spans="1:4" s="198" customFormat="1" ht="12.75">
      <c r="A46" s="40" t="s">
        <v>374</v>
      </c>
      <c r="B46" s="233">
        <v>3641</v>
      </c>
      <c r="C46" s="201">
        <v>3655</v>
      </c>
      <c r="D46" s="271">
        <v>3607</v>
      </c>
    </row>
    <row r="47" spans="1:4" ht="20.25">
      <c r="A47" s="41" t="s">
        <v>65</v>
      </c>
      <c r="B47" s="233"/>
      <c r="C47" s="203"/>
      <c r="D47" s="271"/>
    </row>
    <row r="48" spans="1:4" ht="12.75">
      <c r="A48" s="37" t="s">
        <v>66</v>
      </c>
      <c r="B48" s="233">
        <v>2734</v>
      </c>
      <c r="C48" s="201">
        <v>2591</v>
      </c>
      <c r="D48" s="271">
        <v>2588</v>
      </c>
    </row>
    <row r="49" spans="1:4" ht="20.25">
      <c r="A49" s="42" t="s">
        <v>67</v>
      </c>
      <c r="B49" s="337"/>
      <c r="C49" s="338"/>
      <c r="D49" s="272"/>
    </row>
    <row r="51" spans="1:4" ht="46.5" customHeight="1">
      <c r="A51" s="362" t="s">
        <v>422</v>
      </c>
      <c r="B51" s="363"/>
      <c r="C51" s="363"/>
      <c r="D51" s="363"/>
    </row>
    <row r="52" spans="1:10" ht="44.25" customHeight="1">
      <c r="A52" s="364" t="s">
        <v>420</v>
      </c>
      <c r="B52" s="364"/>
      <c r="C52" s="364"/>
      <c r="D52" s="364"/>
      <c r="E52" s="330"/>
      <c r="F52" s="330"/>
      <c r="G52" s="330"/>
      <c r="H52" s="330"/>
      <c r="I52" s="330"/>
      <c r="J52" s="330"/>
    </row>
    <row r="53" spans="1:10" ht="45.75" customHeight="1">
      <c r="A53" s="365" t="s">
        <v>421</v>
      </c>
      <c r="B53" s="365"/>
      <c r="C53" s="365"/>
      <c r="D53" s="365"/>
      <c r="E53" s="331"/>
      <c r="F53" s="331"/>
      <c r="G53" s="331"/>
      <c r="H53" s="331"/>
      <c r="I53" s="331"/>
      <c r="J53" s="331"/>
    </row>
  </sheetData>
  <sheetProtection/>
  <mergeCells count="6">
    <mergeCell ref="A1:D1"/>
    <mergeCell ref="A2:A3"/>
    <mergeCell ref="B2:D2"/>
    <mergeCell ref="A51:D51"/>
    <mergeCell ref="A52:D52"/>
    <mergeCell ref="A53:D53"/>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H28"/>
  <sheetViews>
    <sheetView zoomScalePageLayoutView="0" workbookViewId="0" topLeftCell="A1">
      <selection activeCell="A1" sqref="A1:G1"/>
    </sheetView>
  </sheetViews>
  <sheetFormatPr defaultColWidth="9.00390625" defaultRowHeight="12.75"/>
  <cols>
    <col min="1" max="1" width="33.00390625" style="0" customWidth="1"/>
    <col min="2" max="7" width="6.625" style="0" customWidth="1"/>
  </cols>
  <sheetData>
    <row r="1" spans="1:7" ht="37.5" customHeight="1">
      <c r="A1" s="366" t="s">
        <v>387</v>
      </c>
      <c r="B1" s="366"/>
      <c r="C1" s="366"/>
      <c r="D1" s="366"/>
      <c r="E1" s="366"/>
      <c r="F1" s="366"/>
      <c r="G1" s="366"/>
    </row>
    <row r="2" spans="1:7" ht="12.75">
      <c r="A2" s="2"/>
      <c r="B2" s="3">
        <v>2014</v>
      </c>
      <c r="C2" s="2">
        <v>2015</v>
      </c>
      <c r="D2" s="13">
        <v>2016</v>
      </c>
      <c r="E2" s="13">
        <v>2017</v>
      </c>
      <c r="F2" s="13">
        <v>2018</v>
      </c>
      <c r="G2" s="13">
        <v>2019</v>
      </c>
    </row>
    <row r="3" spans="1:7" ht="12.75">
      <c r="A3" s="354" t="s">
        <v>68</v>
      </c>
      <c r="B3" s="354"/>
      <c r="C3" s="354"/>
      <c r="D3" s="354"/>
      <c r="E3" s="354"/>
      <c r="F3" s="354"/>
      <c r="G3" s="354"/>
    </row>
    <row r="4" spans="1:8" ht="12.75">
      <c r="A4" s="43" t="s">
        <v>438</v>
      </c>
      <c r="B4" s="44">
        <v>25938</v>
      </c>
      <c r="C4" s="44">
        <v>24602</v>
      </c>
      <c r="D4" s="44">
        <v>25485</v>
      </c>
      <c r="E4" s="44">
        <v>25125</v>
      </c>
      <c r="F4" s="194">
        <v>23981</v>
      </c>
      <c r="G4" s="328">
        <v>23584</v>
      </c>
      <c r="H4" s="326"/>
    </row>
    <row r="5" spans="1:7" ht="33">
      <c r="A5" s="45" t="s">
        <v>427</v>
      </c>
      <c r="B5" s="44"/>
      <c r="C5" s="44"/>
      <c r="D5" s="1"/>
      <c r="E5" s="1"/>
      <c r="F5" s="61"/>
      <c r="G5" s="273"/>
    </row>
    <row r="6" spans="1:7" ht="14.25" customHeight="1">
      <c r="A6" s="47" t="s">
        <v>71</v>
      </c>
      <c r="B6" s="103">
        <v>1405</v>
      </c>
      <c r="C6" s="103">
        <v>1306</v>
      </c>
      <c r="D6" s="103">
        <v>1275</v>
      </c>
      <c r="E6" s="103">
        <v>1203</v>
      </c>
      <c r="F6" s="275">
        <v>1025</v>
      </c>
      <c r="G6" s="276">
        <v>942</v>
      </c>
    </row>
    <row r="7" spans="1:7" ht="12.75">
      <c r="A7" s="47" t="s">
        <v>72</v>
      </c>
      <c r="B7" s="8">
        <v>753</v>
      </c>
      <c r="C7" s="8">
        <v>710</v>
      </c>
      <c r="D7" s="8">
        <v>689</v>
      </c>
      <c r="E7" s="8">
        <v>677</v>
      </c>
      <c r="F7" s="150">
        <v>635</v>
      </c>
      <c r="G7" s="273">
        <v>593</v>
      </c>
    </row>
    <row r="8" spans="1:7" ht="12.75">
      <c r="A8" s="47" t="s">
        <v>73</v>
      </c>
      <c r="B8" s="8">
        <v>19439</v>
      </c>
      <c r="C8" s="8">
        <v>18343</v>
      </c>
      <c r="D8" s="8">
        <v>19462</v>
      </c>
      <c r="E8" s="8">
        <v>19311</v>
      </c>
      <c r="F8" s="148">
        <v>18752</v>
      </c>
      <c r="G8" s="273">
        <v>18514</v>
      </c>
    </row>
    <row r="9" spans="1:7" ht="20.25">
      <c r="A9" s="48" t="s">
        <v>74</v>
      </c>
      <c r="B9" s="8"/>
      <c r="C9" s="8"/>
      <c r="D9" s="1"/>
      <c r="E9" s="1"/>
      <c r="F9" s="61"/>
      <c r="G9" s="273"/>
    </row>
    <row r="10" spans="1:7" ht="12.75">
      <c r="A10" s="47" t="s">
        <v>75</v>
      </c>
      <c r="B10" s="8">
        <v>1800</v>
      </c>
      <c r="C10" s="8">
        <v>1776</v>
      </c>
      <c r="D10" s="8">
        <v>1678</v>
      </c>
      <c r="E10" s="8">
        <v>1628</v>
      </c>
      <c r="F10" s="148">
        <v>1570</v>
      </c>
      <c r="G10" s="273">
        <v>1535</v>
      </c>
    </row>
    <row r="11" spans="1:7" ht="20.25">
      <c r="A11" s="48" t="s">
        <v>76</v>
      </c>
      <c r="B11" s="8"/>
      <c r="C11" s="8"/>
      <c r="D11" s="1"/>
      <c r="E11" s="1"/>
      <c r="F11" s="61"/>
      <c r="G11" s="273"/>
    </row>
    <row r="12" spans="1:7" ht="12.75">
      <c r="A12" s="47" t="s">
        <v>77</v>
      </c>
      <c r="B12" s="8">
        <v>409</v>
      </c>
      <c r="C12" s="8">
        <v>398</v>
      </c>
      <c r="D12" s="8">
        <v>400</v>
      </c>
      <c r="E12" s="8">
        <v>380</v>
      </c>
      <c r="F12" s="150">
        <v>395</v>
      </c>
      <c r="G12" s="273">
        <v>394</v>
      </c>
    </row>
    <row r="13" spans="1:7" ht="20.25">
      <c r="A13" s="48" t="s">
        <v>78</v>
      </c>
      <c r="B13" s="8"/>
      <c r="C13" s="8"/>
      <c r="D13" s="8"/>
      <c r="E13" s="1"/>
      <c r="F13" s="1"/>
      <c r="G13" s="274"/>
    </row>
    <row r="14" spans="1:7" ht="12.75" customHeight="1">
      <c r="A14" s="353" t="s">
        <v>391</v>
      </c>
      <c r="B14" s="353"/>
      <c r="C14" s="353"/>
      <c r="D14" s="353"/>
      <c r="E14" s="353"/>
      <c r="F14" s="353"/>
      <c r="G14" s="353"/>
    </row>
    <row r="15" spans="1:8" ht="12.75">
      <c r="A15" s="43" t="s">
        <v>69</v>
      </c>
      <c r="B15" s="22">
        <v>91.2</v>
      </c>
      <c r="C15" s="22">
        <v>87.1</v>
      </c>
      <c r="D15" s="49">
        <v>91.7</v>
      </c>
      <c r="E15" s="22">
        <v>92</v>
      </c>
      <c r="F15" s="181">
        <v>89.4</v>
      </c>
      <c r="G15" s="329">
        <v>89.3</v>
      </c>
      <c r="H15" s="198"/>
    </row>
    <row r="16" spans="1:7" ht="30">
      <c r="A16" s="45" t="s">
        <v>70</v>
      </c>
      <c r="B16" s="22"/>
      <c r="C16" s="22"/>
      <c r="D16" s="50"/>
      <c r="E16" s="1"/>
      <c r="F16" s="181"/>
      <c r="G16" s="274"/>
    </row>
    <row r="17" spans="1:7" ht="12" customHeight="1">
      <c r="A17" s="47" t="s">
        <v>71</v>
      </c>
      <c r="B17" s="25">
        <v>4.9</v>
      </c>
      <c r="C17" s="25">
        <v>4.6</v>
      </c>
      <c r="D17" s="50">
        <v>4.6</v>
      </c>
      <c r="E17" s="25">
        <v>4.4</v>
      </c>
      <c r="F17" s="180">
        <v>3.8</v>
      </c>
      <c r="G17" s="274">
        <v>3.6</v>
      </c>
    </row>
    <row r="18" spans="1:7" ht="12.75">
      <c r="A18" s="47" t="s">
        <v>72</v>
      </c>
      <c r="B18" s="25">
        <v>2.6</v>
      </c>
      <c r="C18" s="25">
        <v>2.5</v>
      </c>
      <c r="D18" s="50">
        <v>2.5</v>
      </c>
      <c r="E18" s="25">
        <v>2.5</v>
      </c>
      <c r="F18" s="180">
        <v>2.4</v>
      </c>
      <c r="G18" s="274">
        <v>2.2</v>
      </c>
    </row>
    <row r="19" spans="1:7" ht="12.75">
      <c r="A19" s="47" t="s">
        <v>73</v>
      </c>
      <c r="B19" s="25">
        <v>68.3</v>
      </c>
      <c r="C19" s="25">
        <v>64.9</v>
      </c>
      <c r="D19" s="50">
        <v>70</v>
      </c>
      <c r="E19" s="25">
        <v>70.7</v>
      </c>
      <c r="F19" s="180">
        <v>69.9</v>
      </c>
      <c r="G19" s="274">
        <v>70.1</v>
      </c>
    </row>
    <row r="20" spans="1:7" ht="20.25">
      <c r="A20" s="48" t="s">
        <v>74</v>
      </c>
      <c r="B20" s="25"/>
      <c r="C20" s="25"/>
      <c r="D20" s="51"/>
      <c r="E20" s="1"/>
      <c r="F20" s="180"/>
      <c r="G20" s="222"/>
    </row>
    <row r="21" spans="1:7" ht="12.75">
      <c r="A21" s="47" t="s">
        <v>75</v>
      </c>
      <c r="B21" s="25">
        <v>6.3</v>
      </c>
      <c r="C21" s="25">
        <v>6.3</v>
      </c>
      <c r="D21" s="51">
        <v>6</v>
      </c>
      <c r="E21" s="25">
        <v>6</v>
      </c>
      <c r="F21" s="180">
        <v>5.9</v>
      </c>
      <c r="G21" s="222">
        <v>5.8</v>
      </c>
    </row>
    <row r="22" spans="1:7" ht="20.25">
      <c r="A22" s="48" t="s">
        <v>76</v>
      </c>
      <c r="B22" s="25"/>
      <c r="C22" s="25"/>
      <c r="D22" s="51"/>
      <c r="E22" s="1"/>
      <c r="F22" s="180"/>
      <c r="G22" s="222"/>
    </row>
    <row r="23" spans="1:7" ht="12.75">
      <c r="A23" s="47" t="s">
        <v>77</v>
      </c>
      <c r="B23" s="25">
        <v>1.4</v>
      </c>
      <c r="C23" s="25">
        <v>1.4</v>
      </c>
      <c r="D23" s="51">
        <v>1.4</v>
      </c>
      <c r="E23" s="25">
        <v>1.4</v>
      </c>
      <c r="F23" s="180">
        <v>1.5</v>
      </c>
      <c r="G23" s="222">
        <v>1.5</v>
      </c>
    </row>
    <row r="24" spans="1:7" ht="20.25">
      <c r="A24" s="52" t="s">
        <v>78</v>
      </c>
      <c r="B24" s="27"/>
      <c r="C24" s="27"/>
      <c r="D24" s="53"/>
      <c r="E24" s="14"/>
      <c r="F24" s="14"/>
      <c r="G24" s="223"/>
    </row>
    <row r="26" spans="1:7" ht="33" customHeight="1">
      <c r="A26" s="350" t="s">
        <v>439</v>
      </c>
      <c r="B26" s="350"/>
      <c r="C26" s="350"/>
      <c r="D26" s="350"/>
      <c r="E26" s="350"/>
      <c r="F26" s="350"/>
      <c r="G26" s="350"/>
    </row>
    <row r="27" spans="1:7" ht="19.5" customHeight="1">
      <c r="A27" s="367" t="s">
        <v>440</v>
      </c>
      <c r="B27" s="367"/>
      <c r="C27" s="367"/>
      <c r="D27" s="367"/>
      <c r="E27" s="367"/>
      <c r="F27" s="367"/>
      <c r="G27" s="367"/>
    </row>
    <row r="28" spans="1:7" ht="31.5" customHeight="1">
      <c r="A28" s="350" t="s">
        <v>441</v>
      </c>
      <c r="B28" s="350"/>
      <c r="C28" s="350"/>
      <c r="D28" s="350"/>
      <c r="E28" s="350"/>
      <c r="F28" s="350"/>
      <c r="G28" s="350"/>
    </row>
  </sheetData>
  <sheetProtection/>
  <mergeCells count="6">
    <mergeCell ref="A3:G3"/>
    <mergeCell ref="A14:G14"/>
    <mergeCell ref="A1:G1"/>
    <mergeCell ref="A26:G26"/>
    <mergeCell ref="A27:G27"/>
    <mergeCell ref="A28:G28"/>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F53"/>
  <sheetViews>
    <sheetView zoomScalePageLayoutView="0" workbookViewId="0" topLeftCell="A1">
      <selection activeCell="A1" sqref="A1:D1"/>
    </sheetView>
  </sheetViews>
  <sheetFormatPr defaultColWidth="9.00390625" defaultRowHeight="12.75"/>
  <cols>
    <col min="1" max="1" width="38.125" style="0" customWidth="1"/>
    <col min="2" max="3" width="9.875" style="0" customWidth="1"/>
    <col min="4" max="4" width="9.875" style="199" customWidth="1"/>
  </cols>
  <sheetData>
    <row r="1" spans="1:6" ht="38.25" customHeight="1">
      <c r="A1" s="356" t="s">
        <v>388</v>
      </c>
      <c r="B1" s="357"/>
      <c r="C1" s="357"/>
      <c r="D1" s="357"/>
      <c r="E1" s="218"/>
      <c r="F1" s="218"/>
    </row>
    <row r="2" spans="1:6" ht="37.5" customHeight="1">
      <c r="A2" s="358"/>
      <c r="B2" s="360" t="s">
        <v>79</v>
      </c>
      <c r="C2" s="360"/>
      <c r="D2" s="361"/>
      <c r="E2" s="1"/>
      <c r="F2" s="218"/>
    </row>
    <row r="3" spans="1:6" ht="12.75">
      <c r="A3" s="359"/>
      <c r="B3" s="54">
        <v>2017</v>
      </c>
      <c r="C3" s="54">
        <v>2018</v>
      </c>
      <c r="D3" s="54">
        <v>2019</v>
      </c>
      <c r="E3" s="218"/>
      <c r="F3" s="218"/>
    </row>
    <row r="4" spans="1:6" ht="12.75">
      <c r="A4" s="65" t="s">
        <v>428</v>
      </c>
      <c r="B4" s="55">
        <v>25125</v>
      </c>
      <c r="C4" s="204">
        <v>23981</v>
      </c>
      <c r="D4" s="271">
        <v>23584</v>
      </c>
      <c r="E4" s="218"/>
      <c r="F4" s="218"/>
    </row>
    <row r="5" spans="1:6" ht="12.75">
      <c r="A5" s="66" t="s">
        <v>23</v>
      </c>
      <c r="B5" s="55">
        <v>20904</v>
      </c>
      <c r="C5" s="204">
        <v>20268</v>
      </c>
      <c r="D5" s="271">
        <v>19792</v>
      </c>
      <c r="E5" s="319"/>
      <c r="F5" s="218"/>
    </row>
    <row r="6" spans="1:6" ht="24" customHeight="1">
      <c r="A6" s="67" t="s">
        <v>24</v>
      </c>
      <c r="B6" s="56"/>
      <c r="C6" s="56"/>
      <c r="D6" s="327"/>
      <c r="E6" s="218"/>
      <c r="F6" s="218"/>
    </row>
    <row r="7" spans="1:6" ht="12.75">
      <c r="A7" s="278" t="s">
        <v>80</v>
      </c>
      <c r="B7" s="56"/>
      <c r="C7" s="56"/>
      <c r="D7" s="327"/>
      <c r="E7" s="218"/>
      <c r="F7" s="218"/>
    </row>
    <row r="8" spans="1:6" ht="12.75">
      <c r="A8" s="70" t="s">
        <v>26</v>
      </c>
      <c r="B8" s="55">
        <v>3164</v>
      </c>
      <c r="C8" s="205">
        <v>3068</v>
      </c>
      <c r="D8" s="271">
        <v>3005</v>
      </c>
      <c r="E8" s="218"/>
      <c r="F8" s="218"/>
    </row>
    <row r="9" spans="1:6" ht="12.75">
      <c r="A9" s="70" t="s">
        <v>27</v>
      </c>
      <c r="B9" s="55">
        <v>5322</v>
      </c>
      <c r="C9" s="205">
        <v>5125</v>
      </c>
      <c r="D9" s="271">
        <v>4952</v>
      </c>
      <c r="E9" s="218"/>
      <c r="F9" s="218"/>
    </row>
    <row r="10" spans="1:6" ht="12.75">
      <c r="A10" s="68" t="s">
        <v>81</v>
      </c>
      <c r="B10" s="57">
        <v>1173</v>
      </c>
      <c r="C10" s="206">
        <v>1114</v>
      </c>
      <c r="D10" s="327">
        <v>1077</v>
      </c>
      <c r="E10" s="218"/>
      <c r="F10" s="218"/>
    </row>
    <row r="11" spans="1:6" ht="12.75">
      <c r="A11" s="68" t="s">
        <v>29</v>
      </c>
      <c r="B11" s="298">
        <v>355</v>
      </c>
      <c r="C11" s="207">
        <v>340</v>
      </c>
      <c r="D11" s="327">
        <v>325</v>
      </c>
      <c r="E11" s="218"/>
      <c r="F11" s="218"/>
    </row>
    <row r="12" spans="1:6" ht="12.75">
      <c r="A12" s="68" t="s">
        <v>30</v>
      </c>
      <c r="B12" s="298">
        <v>233</v>
      </c>
      <c r="C12" s="207">
        <v>225</v>
      </c>
      <c r="D12" s="327">
        <v>217</v>
      </c>
      <c r="E12" s="218"/>
      <c r="F12" s="218"/>
    </row>
    <row r="13" spans="1:6" ht="12.75">
      <c r="A13" s="68" t="s">
        <v>31</v>
      </c>
      <c r="B13" s="298">
        <v>412</v>
      </c>
      <c r="C13" s="207">
        <v>398</v>
      </c>
      <c r="D13" s="327">
        <v>383</v>
      </c>
      <c r="E13" s="218"/>
      <c r="F13" s="218"/>
    </row>
    <row r="14" spans="1:6" ht="12.75">
      <c r="A14" s="68" t="s">
        <v>32</v>
      </c>
      <c r="B14" s="298">
        <v>464</v>
      </c>
      <c r="C14" s="207">
        <v>456</v>
      </c>
      <c r="D14" s="327">
        <v>451</v>
      </c>
      <c r="E14" s="218"/>
      <c r="F14" s="218"/>
    </row>
    <row r="15" spans="1:6" ht="12.75">
      <c r="A15" s="68" t="s">
        <v>33</v>
      </c>
      <c r="B15" s="298">
        <v>411</v>
      </c>
      <c r="C15" s="207">
        <v>384</v>
      </c>
      <c r="D15" s="327">
        <v>382</v>
      </c>
      <c r="E15" s="218"/>
      <c r="F15" s="218"/>
    </row>
    <row r="16" spans="1:6" ht="12.75">
      <c r="A16" s="68" t="s">
        <v>34</v>
      </c>
      <c r="B16" s="298">
        <v>445</v>
      </c>
      <c r="C16" s="207">
        <v>433</v>
      </c>
      <c r="D16" s="327">
        <v>404</v>
      </c>
      <c r="E16" s="218"/>
      <c r="F16" s="218"/>
    </row>
    <row r="17" spans="1:6" ht="12.75">
      <c r="A17" s="68" t="s">
        <v>35</v>
      </c>
      <c r="B17" s="298">
        <v>272</v>
      </c>
      <c r="C17" s="207">
        <v>262</v>
      </c>
      <c r="D17" s="327">
        <v>259</v>
      </c>
      <c r="E17" s="218"/>
      <c r="F17" s="218"/>
    </row>
    <row r="18" spans="1:6" ht="12.75">
      <c r="A18" s="68" t="s">
        <v>36</v>
      </c>
      <c r="B18" s="298">
        <v>263</v>
      </c>
      <c r="C18" s="207">
        <v>261</v>
      </c>
      <c r="D18" s="327">
        <v>250</v>
      </c>
      <c r="E18" s="218"/>
      <c r="F18" s="218"/>
    </row>
    <row r="19" spans="1:6" ht="12.75">
      <c r="A19" s="68" t="s">
        <v>37</v>
      </c>
      <c r="B19" s="298">
        <v>370</v>
      </c>
      <c r="C19" s="207">
        <v>342</v>
      </c>
      <c r="D19" s="327">
        <v>328</v>
      </c>
      <c r="E19" s="218"/>
      <c r="F19" s="218"/>
    </row>
    <row r="20" spans="1:6" ht="12.75">
      <c r="A20" s="68" t="s">
        <v>38</v>
      </c>
      <c r="B20" s="298">
        <v>398</v>
      </c>
      <c r="C20" s="207">
        <v>394</v>
      </c>
      <c r="D20" s="327">
        <v>378</v>
      </c>
      <c r="E20" s="218"/>
      <c r="F20" s="218"/>
    </row>
    <row r="21" spans="1:6" ht="12.75">
      <c r="A21" s="68" t="s">
        <v>39</v>
      </c>
      <c r="B21" s="298">
        <v>526</v>
      </c>
      <c r="C21" s="207">
        <v>516</v>
      </c>
      <c r="D21" s="327">
        <v>498</v>
      </c>
      <c r="E21" s="218"/>
      <c r="F21" s="218"/>
    </row>
    <row r="22" spans="1:6" ht="12.75">
      <c r="A22" s="70" t="s">
        <v>40</v>
      </c>
      <c r="B22" s="55">
        <v>4056</v>
      </c>
      <c r="C22" s="205">
        <v>3919</v>
      </c>
      <c r="D22" s="271">
        <v>3853</v>
      </c>
      <c r="E22" s="218"/>
      <c r="F22" s="218"/>
    </row>
    <row r="23" spans="1:6" ht="12.75">
      <c r="A23" s="68" t="s">
        <v>41</v>
      </c>
      <c r="B23" s="298">
        <v>324</v>
      </c>
      <c r="C23" s="207">
        <v>288</v>
      </c>
      <c r="D23" s="327">
        <v>288</v>
      </c>
      <c r="E23" s="218"/>
      <c r="F23" s="218"/>
    </row>
    <row r="24" spans="1:6" ht="12.75">
      <c r="A24" s="68" t="s">
        <v>42</v>
      </c>
      <c r="B24" s="298">
        <v>292</v>
      </c>
      <c r="C24" s="207">
        <v>286</v>
      </c>
      <c r="D24" s="327">
        <v>277</v>
      </c>
      <c r="E24" s="218"/>
      <c r="F24" s="218"/>
    </row>
    <row r="25" spans="1:6" ht="12.75">
      <c r="A25" s="68" t="s">
        <v>43</v>
      </c>
      <c r="B25" s="298">
        <v>269</v>
      </c>
      <c r="C25" s="207">
        <v>269</v>
      </c>
      <c r="D25" s="327">
        <v>267</v>
      </c>
      <c r="E25" s="218"/>
      <c r="F25" s="218"/>
    </row>
    <row r="26" spans="1:6" ht="12.75">
      <c r="A26" s="68" t="s">
        <v>44</v>
      </c>
      <c r="B26" s="298">
        <v>92</v>
      </c>
      <c r="C26" s="207">
        <v>92</v>
      </c>
      <c r="D26" s="327">
        <v>87</v>
      </c>
      <c r="E26" s="218"/>
      <c r="F26" s="218"/>
    </row>
    <row r="27" spans="1:6" ht="12.75">
      <c r="A27" s="68" t="s">
        <v>45</v>
      </c>
      <c r="B27" s="298">
        <v>407</v>
      </c>
      <c r="C27" s="207">
        <v>396</v>
      </c>
      <c r="D27" s="327">
        <v>390</v>
      </c>
      <c r="E27" s="218"/>
      <c r="F27" s="218"/>
    </row>
    <row r="28" spans="1:6" ht="12.75">
      <c r="A28" s="68" t="s">
        <v>46</v>
      </c>
      <c r="B28" s="298">
        <v>316</v>
      </c>
      <c r="C28" s="207">
        <v>297</v>
      </c>
      <c r="D28" s="327">
        <v>278</v>
      </c>
      <c r="E28" s="218"/>
      <c r="F28" s="218"/>
    </row>
    <row r="29" spans="1:6" ht="12.75">
      <c r="A29" s="68" t="s">
        <v>47</v>
      </c>
      <c r="B29" s="298">
        <v>261</v>
      </c>
      <c r="C29" s="207">
        <v>279</v>
      </c>
      <c r="D29" s="327">
        <v>277</v>
      </c>
      <c r="E29" s="218"/>
      <c r="F29" s="218"/>
    </row>
    <row r="30" spans="1:6" ht="12.75">
      <c r="A30" s="68" t="s">
        <v>48</v>
      </c>
      <c r="B30" s="298">
        <v>562</v>
      </c>
      <c r="C30" s="207">
        <v>536</v>
      </c>
      <c r="D30" s="327">
        <v>533</v>
      </c>
      <c r="E30" s="218"/>
      <c r="F30" s="218"/>
    </row>
    <row r="31" spans="1:6" ht="12.75">
      <c r="A31" s="68" t="s">
        <v>49</v>
      </c>
      <c r="B31" s="298">
        <v>235</v>
      </c>
      <c r="C31" s="207">
        <v>225</v>
      </c>
      <c r="D31" s="327">
        <v>217</v>
      </c>
      <c r="E31" s="218"/>
      <c r="F31" s="218"/>
    </row>
    <row r="32" spans="1:6" ht="12.75">
      <c r="A32" s="68" t="s">
        <v>50</v>
      </c>
      <c r="B32" s="298">
        <v>297</v>
      </c>
      <c r="C32" s="207">
        <v>286</v>
      </c>
      <c r="D32" s="327">
        <v>278</v>
      </c>
      <c r="E32" s="218"/>
      <c r="F32" s="218"/>
    </row>
    <row r="33" spans="1:6" ht="12.75">
      <c r="A33" s="68" t="s">
        <v>51</v>
      </c>
      <c r="B33" s="298">
        <v>163</v>
      </c>
      <c r="C33" s="207">
        <v>178</v>
      </c>
      <c r="D33" s="327">
        <v>190</v>
      </c>
      <c r="E33" s="218"/>
      <c r="F33" s="218"/>
    </row>
    <row r="34" spans="1:6" ht="12.75">
      <c r="A34" s="68" t="s">
        <v>52</v>
      </c>
      <c r="B34" s="298">
        <v>279</v>
      </c>
      <c r="C34" s="207">
        <v>259</v>
      </c>
      <c r="D34" s="327">
        <v>261</v>
      </c>
      <c r="E34" s="218"/>
      <c r="F34" s="218"/>
    </row>
    <row r="35" spans="1:6" ht="12.75">
      <c r="A35" s="68" t="s">
        <v>53</v>
      </c>
      <c r="B35" s="298">
        <v>559</v>
      </c>
      <c r="C35" s="207">
        <v>528</v>
      </c>
      <c r="D35" s="327">
        <v>510</v>
      </c>
      <c r="E35" s="218"/>
      <c r="F35" s="218"/>
    </row>
    <row r="36" spans="1:6" ht="12.75">
      <c r="A36" s="70" t="s">
        <v>54</v>
      </c>
      <c r="B36" s="55">
        <v>2356</v>
      </c>
      <c r="C36" s="205">
        <v>2244</v>
      </c>
      <c r="D36" s="271">
        <v>2201</v>
      </c>
      <c r="E36" s="218"/>
      <c r="F36" s="218"/>
    </row>
    <row r="37" spans="1:6" ht="12.75">
      <c r="A37" s="68" t="s">
        <v>55</v>
      </c>
      <c r="B37" s="298">
        <v>120</v>
      </c>
      <c r="C37" s="207">
        <v>124</v>
      </c>
      <c r="D37" s="327">
        <v>114</v>
      </c>
      <c r="E37" s="218"/>
      <c r="F37" s="218"/>
    </row>
    <row r="38" spans="1:6" ht="12.75">
      <c r="A38" s="68" t="s">
        <v>56</v>
      </c>
      <c r="B38" s="298">
        <v>616</v>
      </c>
      <c r="C38" s="207">
        <v>586</v>
      </c>
      <c r="D38" s="327">
        <v>579</v>
      </c>
      <c r="E38" s="218"/>
      <c r="F38" s="218"/>
    </row>
    <row r="39" spans="1:6" ht="12.75">
      <c r="A39" s="68" t="s">
        <v>57</v>
      </c>
      <c r="B39" s="298">
        <v>269</v>
      </c>
      <c r="C39" s="207">
        <v>266</v>
      </c>
      <c r="D39" s="327">
        <v>254</v>
      </c>
      <c r="E39" s="218"/>
      <c r="F39" s="218"/>
    </row>
    <row r="40" spans="1:6" ht="12.75">
      <c r="A40" s="68" t="s">
        <v>58</v>
      </c>
      <c r="B40" s="298">
        <v>404</v>
      </c>
      <c r="C40" s="207">
        <v>387</v>
      </c>
      <c r="D40" s="327">
        <v>386</v>
      </c>
      <c r="E40" s="218"/>
      <c r="F40" s="218"/>
    </row>
    <row r="41" spans="1:6" ht="12.75">
      <c r="A41" s="68" t="s">
        <v>59</v>
      </c>
      <c r="B41" s="298">
        <v>229</v>
      </c>
      <c r="C41" s="207">
        <v>209</v>
      </c>
      <c r="D41" s="327">
        <v>210</v>
      </c>
      <c r="E41" s="218"/>
      <c r="F41" s="218"/>
    </row>
    <row r="42" spans="1:6" ht="12.75">
      <c r="A42" s="68" t="s">
        <v>60</v>
      </c>
      <c r="B42" s="298">
        <v>214</v>
      </c>
      <c r="C42" s="207">
        <v>194</v>
      </c>
      <c r="D42" s="327">
        <v>193</v>
      </c>
      <c r="E42" s="218"/>
      <c r="F42" s="218"/>
    </row>
    <row r="43" spans="1:6" ht="12.75">
      <c r="A43" s="68" t="s">
        <v>61</v>
      </c>
      <c r="B43" s="298">
        <v>295</v>
      </c>
      <c r="C43" s="207">
        <v>272</v>
      </c>
      <c r="D43" s="327">
        <v>267</v>
      </c>
      <c r="E43" s="218"/>
      <c r="F43" s="218"/>
    </row>
    <row r="44" spans="1:6" ht="12.75">
      <c r="A44" s="68" t="s">
        <v>62</v>
      </c>
      <c r="B44" s="298">
        <v>209</v>
      </c>
      <c r="C44" s="207">
        <v>206</v>
      </c>
      <c r="D44" s="327">
        <v>198</v>
      </c>
      <c r="E44" s="218"/>
      <c r="F44" s="218"/>
    </row>
    <row r="45" spans="1:6" ht="12.75">
      <c r="A45" s="70" t="s">
        <v>63</v>
      </c>
      <c r="B45" s="299">
        <v>943</v>
      </c>
      <c r="C45" s="208">
        <v>935</v>
      </c>
      <c r="D45" s="271">
        <v>908</v>
      </c>
      <c r="E45" s="218"/>
      <c r="F45" s="218"/>
    </row>
    <row r="46" spans="1:6" ht="12.75">
      <c r="A46" s="70" t="s">
        <v>374</v>
      </c>
      <c r="B46" s="55">
        <v>5063</v>
      </c>
      <c r="C46" s="205">
        <v>4977</v>
      </c>
      <c r="D46" s="271">
        <v>4873</v>
      </c>
      <c r="E46" s="218"/>
      <c r="F46" s="218"/>
    </row>
    <row r="47" spans="1:6" ht="20.25">
      <c r="A47" s="71" t="s">
        <v>65</v>
      </c>
      <c r="B47" s="300"/>
      <c r="C47" s="56"/>
      <c r="D47" s="327"/>
      <c r="E47" s="218"/>
      <c r="F47" s="218"/>
    </row>
    <row r="48" spans="1:4" ht="12.75">
      <c r="A48" s="66" t="s">
        <v>66</v>
      </c>
      <c r="B48" s="55">
        <v>4221</v>
      </c>
      <c r="C48" s="205">
        <v>3713</v>
      </c>
      <c r="D48" s="271">
        <v>3792</v>
      </c>
    </row>
    <row r="49" spans="1:4" ht="20.25">
      <c r="A49" s="72" t="s">
        <v>67</v>
      </c>
      <c r="B49" s="301"/>
      <c r="C49" s="58"/>
      <c r="D49" s="277"/>
    </row>
    <row r="51" spans="1:4" ht="48" customHeight="1">
      <c r="A51" s="362" t="s">
        <v>423</v>
      </c>
      <c r="B51" s="363"/>
      <c r="C51" s="363"/>
      <c r="D51" s="363"/>
    </row>
    <row r="52" spans="1:4" ht="45.75" customHeight="1">
      <c r="A52" s="364" t="s">
        <v>424</v>
      </c>
      <c r="B52" s="364"/>
      <c r="C52" s="364"/>
      <c r="D52" s="364"/>
    </row>
    <row r="53" spans="1:4" ht="46.5" customHeight="1">
      <c r="A53" s="365" t="s">
        <v>425</v>
      </c>
      <c r="B53" s="365"/>
      <c r="C53" s="365"/>
      <c r="D53" s="365"/>
    </row>
  </sheetData>
  <sheetProtection/>
  <mergeCells count="6">
    <mergeCell ref="A1:D1"/>
    <mergeCell ref="A2:A3"/>
    <mergeCell ref="B2:D2"/>
    <mergeCell ref="A51:D51"/>
    <mergeCell ref="A52:D52"/>
    <mergeCell ref="A53:D53"/>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37"/>
  <sheetViews>
    <sheetView workbookViewId="0" topLeftCell="A1">
      <selection activeCell="A1" sqref="A1:G1"/>
    </sheetView>
  </sheetViews>
  <sheetFormatPr defaultColWidth="9.00390625" defaultRowHeight="12.75"/>
  <cols>
    <col min="1" max="1" width="53.875" style="0" customWidth="1"/>
    <col min="2" max="5" width="6.00390625" style="0" customWidth="1"/>
    <col min="6" max="6" width="6.00390625" style="218" customWidth="1"/>
    <col min="7" max="7" width="6.00390625" style="0" customWidth="1"/>
  </cols>
  <sheetData>
    <row r="1" spans="1:7" ht="38.25" customHeight="1">
      <c r="A1" s="348" t="s">
        <v>398</v>
      </c>
      <c r="B1" s="348"/>
      <c r="C1" s="348"/>
      <c r="D1" s="348"/>
      <c r="E1" s="348"/>
      <c r="F1" s="348"/>
      <c r="G1" s="348"/>
    </row>
    <row r="2" spans="1:7" ht="12.75">
      <c r="A2" s="2"/>
      <c r="B2" s="3">
        <v>2014</v>
      </c>
      <c r="C2" s="2">
        <v>2015</v>
      </c>
      <c r="D2" s="13">
        <v>2016</v>
      </c>
      <c r="E2" s="13">
        <v>2017</v>
      </c>
      <c r="F2" s="13">
        <v>2018</v>
      </c>
      <c r="G2" s="13">
        <v>2019</v>
      </c>
    </row>
    <row r="3" spans="1:6" ht="12.75">
      <c r="A3" s="354" t="s">
        <v>82</v>
      </c>
      <c r="B3" s="354"/>
      <c r="C3" s="354"/>
      <c r="D3" s="354"/>
      <c r="E3" s="354"/>
      <c r="F3" s="354"/>
    </row>
    <row r="4" spans="1:9" ht="15">
      <c r="A4" s="174" t="s">
        <v>382</v>
      </c>
      <c r="B4" s="44">
        <v>20131</v>
      </c>
      <c r="C4" s="44">
        <v>18803</v>
      </c>
      <c r="D4" s="44">
        <v>18745</v>
      </c>
      <c r="E4" s="44">
        <v>18398</v>
      </c>
      <c r="F4" s="195">
        <v>18138</v>
      </c>
      <c r="G4" s="279">
        <v>18042</v>
      </c>
      <c r="H4" s="219"/>
      <c r="I4" s="141"/>
    </row>
    <row r="5" spans="1:9" ht="12.75">
      <c r="A5" s="6" t="s">
        <v>83</v>
      </c>
      <c r="B5" s="8">
        <v>4345</v>
      </c>
      <c r="C5" s="8">
        <v>4297</v>
      </c>
      <c r="D5" s="8">
        <v>4489</v>
      </c>
      <c r="E5" s="8">
        <v>4490</v>
      </c>
      <c r="F5" s="18">
        <v>4376</v>
      </c>
      <c r="G5" s="280">
        <v>4360</v>
      </c>
      <c r="I5" s="141"/>
    </row>
    <row r="6" spans="1:9" ht="12.75">
      <c r="A6" s="6" t="s">
        <v>84</v>
      </c>
      <c r="B6" s="8">
        <v>4245</v>
      </c>
      <c r="C6" s="8">
        <v>3885</v>
      </c>
      <c r="D6" s="8">
        <v>3887</v>
      </c>
      <c r="E6" s="8">
        <v>3804</v>
      </c>
      <c r="F6" s="18">
        <v>3747</v>
      </c>
      <c r="G6" s="280">
        <v>3802</v>
      </c>
      <c r="I6" s="141"/>
    </row>
    <row r="7" spans="1:9" ht="12.75">
      <c r="A7" s="6" t="s">
        <v>85</v>
      </c>
      <c r="B7" s="8">
        <v>795</v>
      </c>
      <c r="C7" s="8">
        <v>750</v>
      </c>
      <c r="D7" s="8">
        <v>750</v>
      </c>
      <c r="E7" s="8">
        <v>720</v>
      </c>
      <c r="F7" s="18">
        <v>711</v>
      </c>
      <c r="G7" s="280">
        <v>714</v>
      </c>
      <c r="I7" s="141"/>
    </row>
    <row r="8" spans="1:9" ht="12.75">
      <c r="A8" s="6" t="s">
        <v>86</v>
      </c>
      <c r="B8" s="8">
        <v>695</v>
      </c>
      <c r="C8" s="8">
        <v>649</v>
      </c>
      <c r="D8" s="8">
        <v>631</v>
      </c>
      <c r="E8" s="8">
        <v>629</v>
      </c>
      <c r="F8" s="18">
        <v>578</v>
      </c>
      <c r="G8" s="280">
        <v>562</v>
      </c>
      <c r="I8" s="141"/>
    </row>
    <row r="9" spans="1:9" ht="12.75">
      <c r="A9" s="6" t="s">
        <v>87</v>
      </c>
      <c r="B9" s="8">
        <v>1415</v>
      </c>
      <c r="C9" s="8">
        <v>1180</v>
      </c>
      <c r="D9" s="8">
        <v>1095</v>
      </c>
      <c r="E9" s="8">
        <v>920</v>
      </c>
      <c r="F9" s="18">
        <v>895</v>
      </c>
      <c r="G9" s="280">
        <v>815</v>
      </c>
      <c r="I9" s="141"/>
    </row>
    <row r="10" spans="1:9" ht="12.75">
      <c r="A10" s="6" t="s">
        <v>88</v>
      </c>
      <c r="B10" s="8">
        <v>1140</v>
      </c>
      <c r="C10" s="8">
        <v>1003</v>
      </c>
      <c r="D10" s="8">
        <v>1008</v>
      </c>
      <c r="E10" s="8">
        <v>944</v>
      </c>
      <c r="F10" s="18">
        <v>929</v>
      </c>
      <c r="G10" s="280">
        <v>902</v>
      </c>
      <c r="I10" s="141"/>
    </row>
    <row r="11" spans="1:9" ht="12.75">
      <c r="A11" s="6" t="s">
        <v>402</v>
      </c>
      <c r="B11" s="8">
        <v>423</v>
      </c>
      <c r="C11" s="8">
        <v>356</v>
      </c>
      <c r="D11" s="8">
        <v>316</v>
      </c>
      <c r="E11" s="8">
        <v>313</v>
      </c>
      <c r="F11" s="76">
        <v>309</v>
      </c>
      <c r="G11" s="280">
        <v>312</v>
      </c>
      <c r="I11" s="141"/>
    </row>
    <row r="12" spans="1:9" ht="12" customHeight="1">
      <c r="A12" s="6" t="s">
        <v>403</v>
      </c>
      <c r="B12" s="8">
        <v>421</v>
      </c>
      <c r="C12" s="8">
        <v>324</v>
      </c>
      <c r="D12" s="8">
        <v>296</v>
      </c>
      <c r="E12" s="8">
        <v>309</v>
      </c>
      <c r="F12" s="76">
        <v>305</v>
      </c>
      <c r="G12" s="280">
        <v>302</v>
      </c>
      <c r="I12" s="141"/>
    </row>
    <row r="13" spans="1:9" ht="30.75">
      <c r="A13" s="6" t="s">
        <v>404</v>
      </c>
      <c r="B13" s="103">
        <v>191</v>
      </c>
      <c r="C13" s="103">
        <v>137</v>
      </c>
      <c r="D13" s="103">
        <v>132</v>
      </c>
      <c r="E13" s="103">
        <v>130</v>
      </c>
      <c r="F13" s="104">
        <v>130</v>
      </c>
      <c r="G13" s="313">
        <v>164</v>
      </c>
      <c r="I13" s="141"/>
    </row>
    <row r="14" spans="1:9" ht="12.75">
      <c r="A14" s="6" t="s">
        <v>89</v>
      </c>
      <c r="B14" s="8">
        <v>1573</v>
      </c>
      <c r="C14" s="8">
        <v>1427</v>
      </c>
      <c r="D14" s="8">
        <v>1427</v>
      </c>
      <c r="E14" s="8">
        <v>1417</v>
      </c>
      <c r="F14" s="76">
        <v>1357</v>
      </c>
      <c r="G14" s="280">
        <v>1312</v>
      </c>
      <c r="I14" s="141"/>
    </row>
    <row r="15" spans="1:9" ht="12.75">
      <c r="A15" s="6" t="s">
        <v>90</v>
      </c>
      <c r="B15" s="8">
        <v>423</v>
      </c>
      <c r="C15" s="8">
        <v>423</v>
      </c>
      <c r="D15" s="8">
        <v>423</v>
      </c>
      <c r="E15" s="8">
        <v>423</v>
      </c>
      <c r="F15" s="76">
        <v>423</v>
      </c>
      <c r="G15" s="280">
        <v>423</v>
      </c>
      <c r="I15" s="141"/>
    </row>
    <row r="16" spans="1:9" ht="13.5" customHeight="1">
      <c r="A16" s="6" t="s">
        <v>91</v>
      </c>
      <c r="B16" s="8">
        <v>1284</v>
      </c>
      <c r="C16" s="8">
        <v>1065</v>
      </c>
      <c r="D16" s="8">
        <v>940</v>
      </c>
      <c r="E16" s="8">
        <v>902</v>
      </c>
      <c r="F16" s="76">
        <v>857</v>
      </c>
      <c r="G16" s="280">
        <v>886</v>
      </c>
      <c r="I16" s="141"/>
    </row>
    <row r="17" spans="1:9" ht="55.5" customHeight="1">
      <c r="A17" s="6" t="s">
        <v>405</v>
      </c>
      <c r="B17" s="103">
        <v>1331</v>
      </c>
      <c r="C17" s="103">
        <v>1062</v>
      </c>
      <c r="D17" s="103">
        <v>1081</v>
      </c>
      <c r="E17" s="103">
        <v>1008</v>
      </c>
      <c r="F17" s="104">
        <v>974</v>
      </c>
      <c r="G17" s="313">
        <v>923</v>
      </c>
      <c r="I17" s="141"/>
    </row>
    <row r="18" spans="1:9" ht="12.75">
      <c r="A18" s="6" t="s">
        <v>92</v>
      </c>
      <c r="B18" s="8">
        <v>3092</v>
      </c>
      <c r="C18" s="8">
        <v>2871</v>
      </c>
      <c r="D18" s="8">
        <v>2880</v>
      </c>
      <c r="E18" s="8">
        <v>2768</v>
      </c>
      <c r="F18" s="76">
        <v>2728</v>
      </c>
      <c r="G18" s="280">
        <v>2724</v>
      </c>
      <c r="I18" s="141"/>
    </row>
    <row r="19" spans="1:6" ht="12.75">
      <c r="A19" s="353" t="s">
        <v>392</v>
      </c>
      <c r="B19" s="353"/>
      <c r="C19" s="353"/>
      <c r="D19" s="353"/>
      <c r="E19" s="353"/>
      <c r="F19" s="353"/>
    </row>
    <row r="20" spans="1:8" ht="12.75">
      <c r="A20" s="43" t="s">
        <v>382</v>
      </c>
      <c r="B20" s="22">
        <v>70.8</v>
      </c>
      <c r="C20" s="22">
        <v>66.6</v>
      </c>
      <c r="D20" s="23">
        <v>67.6</v>
      </c>
      <c r="E20" s="59">
        <v>67.4</v>
      </c>
      <c r="F20" s="96">
        <v>67.6</v>
      </c>
      <c r="G20" s="241">
        <v>68.3</v>
      </c>
      <c r="H20" s="222"/>
    </row>
    <row r="21" spans="1:8" ht="12.75">
      <c r="A21" s="47" t="s">
        <v>83</v>
      </c>
      <c r="B21" s="25">
        <v>15.3</v>
      </c>
      <c r="C21" s="25">
        <v>15.2</v>
      </c>
      <c r="D21" s="24">
        <v>16.1</v>
      </c>
      <c r="E21" s="60">
        <v>16.4</v>
      </c>
      <c r="F21" s="97">
        <v>16.3</v>
      </c>
      <c r="G21" s="222">
        <v>16.5</v>
      </c>
      <c r="H21" s="222"/>
    </row>
    <row r="22" spans="1:8" ht="12.75">
      <c r="A22" s="47" t="s">
        <v>84</v>
      </c>
      <c r="B22" s="25">
        <v>14.9</v>
      </c>
      <c r="C22" s="25">
        <v>13.8</v>
      </c>
      <c r="D22" s="24">
        <v>14</v>
      </c>
      <c r="E22" s="60">
        <v>13.9</v>
      </c>
      <c r="F22" s="97">
        <v>14</v>
      </c>
      <c r="G22" s="222">
        <v>14.4</v>
      </c>
      <c r="H22" s="222"/>
    </row>
    <row r="23" spans="1:8" ht="12.75">
      <c r="A23" s="47" t="s">
        <v>85</v>
      </c>
      <c r="B23" s="25">
        <v>2.8</v>
      </c>
      <c r="C23" s="25">
        <v>2.7</v>
      </c>
      <c r="D23" s="24">
        <v>2.7</v>
      </c>
      <c r="E23" s="60">
        <v>2.6</v>
      </c>
      <c r="F23" s="97">
        <v>2.7</v>
      </c>
      <c r="G23" s="222">
        <v>2.7</v>
      </c>
      <c r="H23" s="222"/>
    </row>
    <row r="24" spans="1:8" ht="33.75">
      <c r="A24" s="47" t="s">
        <v>407</v>
      </c>
      <c r="B24" s="110">
        <v>4.7</v>
      </c>
      <c r="C24" s="110">
        <v>4.4</v>
      </c>
      <c r="D24" s="314">
        <v>4.4</v>
      </c>
      <c r="E24" s="111">
        <v>4.4</v>
      </c>
      <c r="F24" s="315">
        <v>4.1</v>
      </c>
      <c r="G24" s="239">
        <v>4.1</v>
      </c>
      <c r="H24" s="222"/>
    </row>
    <row r="25" spans="1:8" ht="12.75">
      <c r="A25" s="47" t="s">
        <v>87</v>
      </c>
      <c r="B25" s="25">
        <v>5</v>
      </c>
      <c r="C25" s="25">
        <v>4.2</v>
      </c>
      <c r="D25" s="24">
        <v>3.9</v>
      </c>
      <c r="E25" s="60">
        <v>3.4</v>
      </c>
      <c r="F25" s="97">
        <v>3.3</v>
      </c>
      <c r="G25" s="222">
        <v>3.1</v>
      </c>
      <c r="H25" s="222"/>
    </row>
    <row r="26" spans="1:8" ht="12.75">
      <c r="A26" s="47" t="s">
        <v>88</v>
      </c>
      <c r="B26" s="25">
        <v>4</v>
      </c>
      <c r="C26" s="25">
        <v>3.6</v>
      </c>
      <c r="D26" s="24">
        <v>3.6</v>
      </c>
      <c r="E26" s="60">
        <v>3.5</v>
      </c>
      <c r="F26" s="97">
        <v>3.4</v>
      </c>
      <c r="G26" s="222">
        <v>3.4</v>
      </c>
      <c r="H26" s="222"/>
    </row>
    <row r="27" spans="1:8" ht="12.75">
      <c r="A27" s="47" t="s">
        <v>406</v>
      </c>
      <c r="B27" s="25">
        <v>1.5</v>
      </c>
      <c r="C27" s="25">
        <v>1.3</v>
      </c>
      <c r="D27" s="24">
        <v>1.1</v>
      </c>
      <c r="E27" s="60">
        <v>1.1</v>
      </c>
      <c r="F27" s="97">
        <v>1.2</v>
      </c>
      <c r="G27" s="222">
        <v>1.2</v>
      </c>
      <c r="H27" s="222"/>
    </row>
    <row r="28" spans="1:8" ht="12" customHeight="1">
      <c r="A28" s="6" t="s">
        <v>403</v>
      </c>
      <c r="B28" s="25">
        <v>1.5</v>
      </c>
      <c r="C28" s="25">
        <v>1.1</v>
      </c>
      <c r="D28" s="24">
        <v>1.1</v>
      </c>
      <c r="E28" s="60">
        <v>1.1</v>
      </c>
      <c r="F28" s="97">
        <v>1.1</v>
      </c>
      <c r="G28" s="222">
        <v>1.1</v>
      </c>
      <c r="H28" s="222"/>
    </row>
    <row r="29" spans="1:8" ht="30.75">
      <c r="A29" s="6" t="s">
        <v>404</v>
      </c>
      <c r="B29" s="110">
        <v>0.7</v>
      </c>
      <c r="C29" s="110">
        <v>0.5</v>
      </c>
      <c r="D29" s="314">
        <v>0.5</v>
      </c>
      <c r="E29" s="111">
        <v>0.5</v>
      </c>
      <c r="F29" s="315">
        <v>0.5</v>
      </c>
      <c r="G29" s="239">
        <v>0.6</v>
      </c>
      <c r="H29" s="222"/>
    </row>
    <row r="30" spans="1:8" ht="12.75">
      <c r="A30" s="47" t="s">
        <v>89</v>
      </c>
      <c r="B30" s="25">
        <v>5.5</v>
      </c>
      <c r="C30" s="25">
        <v>5.1</v>
      </c>
      <c r="D30" s="24">
        <v>5.1</v>
      </c>
      <c r="E30" s="60">
        <v>5.2</v>
      </c>
      <c r="F30" s="97">
        <v>5.1</v>
      </c>
      <c r="G30" s="231">
        <v>5</v>
      </c>
      <c r="H30" s="222"/>
    </row>
    <row r="31" spans="1:8" ht="12.75">
      <c r="A31" s="47" t="s">
        <v>90</v>
      </c>
      <c r="B31" s="25">
        <v>1.5</v>
      </c>
      <c r="C31" s="25">
        <v>1.5</v>
      </c>
      <c r="D31" s="24">
        <v>1.5</v>
      </c>
      <c r="E31" s="60">
        <v>1.5</v>
      </c>
      <c r="F31" s="97">
        <v>1.6</v>
      </c>
      <c r="G31" s="222">
        <v>1.6</v>
      </c>
      <c r="H31" s="222"/>
    </row>
    <row r="32" spans="1:8" ht="12.75">
      <c r="A32" s="47" t="s">
        <v>91</v>
      </c>
      <c r="B32" s="25">
        <v>4.5</v>
      </c>
      <c r="C32" s="25">
        <v>3.8</v>
      </c>
      <c r="D32" s="24">
        <v>3.4</v>
      </c>
      <c r="E32" s="60">
        <v>3.3</v>
      </c>
      <c r="F32" s="97">
        <v>3.2</v>
      </c>
      <c r="G32" s="222">
        <v>3.4</v>
      </c>
      <c r="H32" s="222"/>
    </row>
    <row r="33" spans="1:8" ht="57" customHeight="1">
      <c r="A33" s="6" t="s">
        <v>405</v>
      </c>
      <c r="B33" s="110">
        <v>19</v>
      </c>
      <c r="C33" s="110">
        <v>15.4</v>
      </c>
      <c r="D33" s="314">
        <v>15.2</v>
      </c>
      <c r="E33" s="111">
        <v>15.6</v>
      </c>
      <c r="F33" s="316">
        <v>15.5</v>
      </c>
      <c r="G33" s="239">
        <v>14.9</v>
      </c>
      <c r="H33" s="222"/>
    </row>
    <row r="34" spans="1:8" ht="12.75">
      <c r="A34" s="62" t="s">
        <v>93</v>
      </c>
      <c r="B34" s="27">
        <v>50.6</v>
      </c>
      <c r="C34" s="27">
        <v>47.4</v>
      </c>
      <c r="D34" s="63">
        <v>47.8</v>
      </c>
      <c r="E34" s="64">
        <v>46.4</v>
      </c>
      <c r="F34" s="60">
        <v>46.2</v>
      </c>
      <c r="G34" s="242">
        <v>47</v>
      </c>
      <c r="H34" s="222"/>
    </row>
    <row r="35" spans="1:7" ht="12.75">
      <c r="A35" s="369" t="s">
        <v>94</v>
      </c>
      <c r="B35" s="369"/>
      <c r="C35" s="369"/>
      <c r="D35" s="369"/>
      <c r="E35" s="369"/>
      <c r="F35" s="369"/>
      <c r="G35" s="369"/>
    </row>
    <row r="36" spans="1:8" ht="12.75">
      <c r="A36" s="368" t="s">
        <v>95</v>
      </c>
      <c r="B36" s="368"/>
      <c r="C36" s="368"/>
      <c r="D36" s="368"/>
      <c r="E36" s="368"/>
      <c r="F36" s="368"/>
      <c r="G36" s="368"/>
      <c r="H36" s="281"/>
    </row>
    <row r="37" spans="1:8" ht="12.75">
      <c r="A37" s="368" t="s">
        <v>96</v>
      </c>
      <c r="B37" s="368"/>
      <c r="C37" s="368"/>
      <c r="D37" s="368"/>
      <c r="E37" s="368"/>
      <c r="F37" s="368"/>
      <c r="G37" s="368"/>
      <c r="H37" s="281"/>
    </row>
  </sheetData>
  <sheetProtection/>
  <mergeCells count="6">
    <mergeCell ref="A36:G36"/>
    <mergeCell ref="A37:G37"/>
    <mergeCell ref="A3:F3"/>
    <mergeCell ref="A19:F19"/>
    <mergeCell ref="A1:G1"/>
    <mergeCell ref="A35:G35"/>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G48"/>
  <sheetViews>
    <sheetView zoomScalePageLayoutView="0" workbookViewId="0" topLeftCell="A1">
      <selection activeCell="A1" sqref="A1:D1"/>
    </sheetView>
  </sheetViews>
  <sheetFormatPr defaultColWidth="9.00390625" defaultRowHeight="12.75"/>
  <cols>
    <col min="1" max="1" width="40.375" style="0" customWidth="1"/>
    <col min="2" max="4" width="9.625" style="0" customWidth="1"/>
    <col min="5" max="5" width="7.50390625" style="0" customWidth="1"/>
  </cols>
  <sheetData>
    <row r="1" spans="1:4" ht="37.5" customHeight="1">
      <c r="A1" s="355" t="s">
        <v>389</v>
      </c>
      <c r="B1" s="370"/>
      <c r="C1" s="370"/>
      <c r="D1" s="370"/>
    </row>
    <row r="2" spans="1:7" ht="33" customHeight="1">
      <c r="A2" s="358"/>
      <c r="B2" s="360" t="s">
        <v>383</v>
      </c>
      <c r="C2" s="360"/>
      <c r="D2" s="361"/>
      <c r="E2" s="1"/>
      <c r="F2" s="218"/>
      <c r="G2" s="218"/>
    </row>
    <row r="3" spans="1:7" ht="12.75">
      <c r="A3" s="359"/>
      <c r="B3" s="54">
        <v>2017</v>
      </c>
      <c r="C3" s="54">
        <v>2018</v>
      </c>
      <c r="D3" s="54">
        <v>2019</v>
      </c>
      <c r="E3" s="218"/>
      <c r="F3" s="218"/>
      <c r="G3" s="218"/>
    </row>
    <row r="4" spans="1:7" ht="12.75">
      <c r="A4" s="65" t="s">
        <v>4</v>
      </c>
      <c r="B4" s="302">
        <v>18398</v>
      </c>
      <c r="C4" s="196">
        <v>18138</v>
      </c>
      <c r="D4" s="196">
        <v>18042</v>
      </c>
      <c r="E4" s="319"/>
      <c r="F4" s="218"/>
      <c r="G4" s="218"/>
    </row>
    <row r="5" spans="1:7" ht="12.75">
      <c r="A5" s="66" t="s">
        <v>23</v>
      </c>
      <c r="B5" s="302">
        <v>16484</v>
      </c>
      <c r="C5" s="196">
        <v>16598</v>
      </c>
      <c r="D5" s="196">
        <v>16702</v>
      </c>
      <c r="E5" s="218"/>
      <c r="F5" s="218"/>
      <c r="G5" s="218"/>
    </row>
    <row r="6" spans="1:7" ht="20.25">
      <c r="A6" s="67" t="s">
        <v>24</v>
      </c>
      <c r="B6" s="303"/>
      <c r="C6" s="61"/>
      <c r="D6" s="61"/>
      <c r="E6" s="218"/>
      <c r="F6" s="218"/>
      <c r="G6" s="218"/>
    </row>
    <row r="7" spans="1:7" ht="12.75">
      <c r="A7" s="68" t="s">
        <v>25</v>
      </c>
      <c r="B7" s="303"/>
      <c r="C7" s="61"/>
      <c r="D7" s="61"/>
      <c r="E7" s="218"/>
      <c r="F7" s="218"/>
      <c r="G7" s="218"/>
    </row>
    <row r="8" spans="1:7" ht="12.75">
      <c r="A8" s="43" t="s">
        <v>97</v>
      </c>
      <c r="B8" s="302">
        <v>2280</v>
      </c>
      <c r="C8" s="196">
        <v>2280</v>
      </c>
      <c r="D8" s="196">
        <v>2280</v>
      </c>
      <c r="E8" s="218"/>
      <c r="F8" s="218"/>
      <c r="G8" s="218"/>
    </row>
    <row r="9" spans="1:7" ht="12.75">
      <c r="A9" s="43" t="s">
        <v>98</v>
      </c>
      <c r="B9" s="302">
        <v>3250</v>
      </c>
      <c r="C9" s="196">
        <v>3089</v>
      </c>
      <c r="D9" s="196">
        <v>3039</v>
      </c>
      <c r="E9" s="218"/>
      <c r="F9" s="218"/>
      <c r="G9" s="218"/>
    </row>
    <row r="10" spans="1:7" ht="12.75">
      <c r="A10" s="69" t="s">
        <v>99</v>
      </c>
      <c r="B10" s="304">
        <v>938</v>
      </c>
      <c r="C10" s="150">
        <v>800</v>
      </c>
      <c r="D10" s="150">
        <v>750</v>
      </c>
      <c r="E10" s="218"/>
      <c r="F10" s="218"/>
      <c r="G10" s="218"/>
    </row>
    <row r="11" spans="1:7" ht="12.75">
      <c r="A11" s="46" t="s">
        <v>29</v>
      </c>
      <c r="B11" s="304">
        <v>170</v>
      </c>
      <c r="C11" s="150">
        <v>170</v>
      </c>
      <c r="D11" s="150">
        <v>170</v>
      </c>
      <c r="E11" s="218"/>
      <c r="F11" s="218"/>
      <c r="G11" s="218"/>
    </row>
    <row r="12" spans="1:7" ht="12.75">
      <c r="A12" s="46" t="s">
        <v>30</v>
      </c>
      <c r="B12" s="304">
        <v>120</v>
      </c>
      <c r="C12" s="150">
        <v>117</v>
      </c>
      <c r="D12" s="150">
        <v>117</v>
      </c>
      <c r="E12" s="218"/>
      <c r="F12" s="218"/>
      <c r="G12" s="218"/>
    </row>
    <row r="13" spans="1:7" ht="12.75">
      <c r="A13" s="46" t="s">
        <v>31</v>
      </c>
      <c r="B13" s="304">
        <v>240</v>
      </c>
      <c r="C13" s="150">
        <v>240</v>
      </c>
      <c r="D13" s="150">
        <v>240</v>
      </c>
      <c r="E13" s="218"/>
      <c r="F13" s="218"/>
      <c r="G13" s="218"/>
    </row>
    <row r="14" spans="1:7" ht="12.75">
      <c r="A14" s="46" t="s">
        <v>32</v>
      </c>
      <c r="B14" s="304">
        <v>321</v>
      </c>
      <c r="C14" s="150">
        <v>321</v>
      </c>
      <c r="D14" s="150">
        <v>321</v>
      </c>
      <c r="E14" s="218"/>
      <c r="F14" s="218"/>
      <c r="G14" s="218"/>
    </row>
    <row r="15" spans="1:7" ht="12.75">
      <c r="A15" s="46" t="s">
        <v>33</v>
      </c>
      <c r="B15" s="304">
        <v>225</v>
      </c>
      <c r="C15" s="150">
        <v>225</v>
      </c>
      <c r="D15" s="150">
        <v>225</v>
      </c>
      <c r="E15" s="218"/>
      <c r="F15" s="218"/>
      <c r="G15" s="218"/>
    </row>
    <row r="16" spans="1:7" ht="12.75">
      <c r="A16" s="46" t="s">
        <v>34</v>
      </c>
      <c r="B16" s="304">
        <v>286</v>
      </c>
      <c r="C16" s="150">
        <v>286</v>
      </c>
      <c r="D16" s="150">
        <v>286</v>
      </c>
      <c r="E16" s="218"/>
      <c r="F16" s="218"/>
      <c r="G16" s="218"/>
    </row>
    <row r="17" spans="1:7" ht="12.75">
      <c r="A17" s="46" t="s">
        <v>35</v>
      </c>
      <c r="B17" s="304">
        <v>160</v>
      </c>
      <c r="C17" s="150">
        <v>160</v>
      </c>
      <c r="D17" s="150">
        <v>160</v>
      </c>
      <c r="E17" s="218"/>
      <c r="F17" s="218"/>
      <c r="G17" s="218"/>
    </row>
    <row r="18" spans="1:7" ht="12.75">
      <c r="A18" s="46" t="s">
        <v>36</v>
      </c>
      <c r="B18" s="304">
        <v>140</v>
      </c>
      <c r="C18" s="150">
        <v>140</v>
      </c>
      <c r="D18" s="150">
        <v>140</v>
      </c>
      <c r="E18" s="218"/>
      <c r="F18" s="218"/>
      <c r="G18" s="218"/>
    </row>
    <row r="19" spans="1:7" ht="12.75">
      <c r="A19" s="46" t="s">
        <v>37</v>
      </c>
      <c r="B19" s="304">
        <v>180</v>
      </c>
      <c r="C19" s="150">
        <v>160</v>
      </c>
      <c r="D19" s="150">
        <v>160</v>
      </c>
      <c r="E19" s="218"/>
      <c r="F19" s="218"/>
      <c r="G19" s="218"/>
    </row>
    <row r="20" spans="1:7" ht="12.75">
      <c r="A20" s="46" t="s">
        <v>38</v>
      </c>
      <c r="B20" s="304">
        <v>190</v>
      </c>
      <c r="C20" s="150">
        <v>190</v>
      </c>
      <c r="D20" s="150">
        <v>190</v>
      </c>
      <c r="E20" s="218"/>
      <c r="F20" s="218"/>
      <c r="G20" s="218"/>
    </row>
    <row r="21" spans="1:7" ht="12.75">
      <c r="A21" s="46" t="s">
        <v>39</v>
      </c>
      <c r="B21" s="304">
        <v>280</v>
      </c>
      <c r="C21" s="150">
        <v>280</v>
      </c>
      <c r="D21" s="150">
        <v>280</v>
      </c>
      <c r="E21" s="218"/>
      <c r="F21" s="218"/>
      <c r="G21" s="218"/>
    </row>
    <row r="22" spans="1:7" ht="12.75">
      <c r="A22" s="43" t="s">
        <v>100</v>
      </c>
      <c r="B22" s="302">
        <v>2395</v>
      </c>
      <c r="C22" s="196">
        <v>2385</v>
      </c>
      <c r="D22" s="320">
        <v>2344</v>
      </c>
      <c r="E22" s="321"/>
      <c r="F22" s="218"/>
      <c r="G22" s="218"/>
    </row>
    <row r="23" spans="1:7" ht="12.75">
      <c r="A23" s="46" t="s">
        <v>41</v>
      </c>
      <c r="B23" s="304">
        <v>170</v>
      </c>
      <c r="C23" s="150">
        <v>170</v>
      </c>
      <c r="D23" s="322">
        <v>170</v>
      </c>
      <c r="E23" s="218"/>
      <c r="F23" s="218"/>
      <c r="G23" s="218"/>
    </row>
    <row r="24" spans="1:7" ht="12.75">
      <c r="A24" s="46" t="s">
        <v>42</v>
      </c>
      <c r="B24" s="304">
        <v>168</v>
      </c>
      <c r="C24" s="150">
        <v>168</v>
      </c>
      <c r="D24" s="322">
        <v>168</v>
      </c>
      <c r="E24" s="218"/>
      <c r="F24" s="218"/>
      <c r="G24" s="218"/>
    </row>
    <row r="25" spans="1:7" ht="12.75">
      <c r="A25" s="46" t="s">
        <v>43</v>
      </c>
      <c r="B25" s="304">
        <v>181</v>
      </c>
      <c r="C25" s="150">
        <v>181</v>
      </c>
      <c r="D25" s="322">
        <v>181</v>
      </c>
      <c r="E25" s="218"/>
      <c r="F25" s="218"/>
      <c r="G25" s="218"/>
    </row>
    <row r="26" spans="1:7" ht="12.75">
      <c r="A26" s="46" t="s">
        <v>45</v>
      </c>
      <c r="B26" s="304">
        <v>352</v>
      </c>
      <c r="C26" s="150">
        <v>352</v>
      </c>
      <c r="D26" s="322">
        <v>311</v>
      </c>
      <c r="E26" s="218"/>
      <c r="F26" s="218"/>
      <c r="G26" s="218"/>
    </row>
    <row r="27" spans="1:7" ht="12.75">
      <c r="A27" s="46" t="s">
        <v>46</v>
      </c>
      <c r="B27" s="304">
        <v>110</v>
      </c>
      <c r="C27" s="150">
        <v>110</v>
      </c>
      <c r="D27" s="322">
        <v>110</v>
      </c>
      <c r="E27" s="218"/>
      <c r="F27" s="218"/>
      <c r="G27" s="218"/>
    </row>
    <row r="28" spans="1:7" ht="12.75">
      <c r="A28" s="46" t="s">
        <v>47</v>
      </c>
      <c r="B28" s="304">
        <v>162</v>
      </c>
      <c r="C28" s="150">
        <v>162</v>
      </c>
      <c r="D28" s="322">
        <v>162</v>
      </c>
      <c r="E28" s="218"/>
      <c r="F28" s="218"/>
      <c r="G28" s="218"/>
    </row>
    <row r="29" spans="1:7" ht="12.75">
      <c r="A29" s="46" t="s">
        <v>48</v>
      </c>
      <c r="B29" s="304">
        <v>325</v>
      </c>
      <c r="C29" s="150">
        <v>325</v>
      </c>
      <c r="D29" s="322">
        <v>325</v>
      </c>
      <c r="E29" s="218"/>
      <c r="F29" s="218"/>
      <c r="G29" s="218"/>
    </row>
    <row r="30" spans="1:7" ht="12.75">
      <c r="A30" s="46" t="s">
        <v>49</v>
      </c>
      <c r="B30" s="304">
        <v>130</v>
      </c>
      <c r="C30" s="150">
        <v>130</v>
      </c>
      <c r="D30" s="322">
        <v>130</v>
      </c>
      <c r="E30" s="218"/>
      <c r="F30" s="218"/>
      <c r="G30" s="218"/>
    </row>
    <row r="31" spans="1:7" ht="12.75">
      <c r="A31" s="46" t="s">
        <v>50</v>
      </c>
      <c r="B31" s="304">
        <v>182</v>
      </c>
      <c r="C31" s="150">
        <v>182</v>
      </c>
      <c r="D31" s="322">
        <v>182</v>
      </c>
      <c r="E31" s="218"/>
      <c r="F31" s="218"/>
      <c r="G31" s="218"/>
    </row>
    <row r="32" spans="1:7" ht="12.75">
      <c r="A32" s="46" t="s">
        <v>51</v>
      </c>
      <c r="B32" s="304">
        <v>115</v>
      </c>
      <c r="C32" s="150">
        <v>115</v>
      </c>
      <c r="D32" s="322">
        <v>115</v>
      </c>
      <c r="E32" s="218"/>
      <c r="F32" s="218"/>
      <c r="G32" s="218"/>
    </row>
    <row r="33" spans="1:7" ht="12.75">
      <c r="A33" s="46" t="s">
        <v>52</v>
      </c>
      <c r="B33" s="304">
        <v>175</v>
      </c>
      <c r="C33" s="150">
        <v>165</v>
      </c>
      <c r="D33" s="322">
        <v>165</v>
      </c>
      <c r="E33" s="218"/>
      <c r="F33" s="218"/>
      <c r="G33" s="218"/>
    </row>
    <row r="34" spans="1:7" ht="12.75">
      <c r="A34" s="46" t="s">
        <v>53</v>
      </c>
      <c r="B34" s="304">
        <v>325</v>
      </c>
      <c r="C34" s="150">
        <v>325</v>
      </c>
      <c r="D34" s="323">
        <v>325</v>
      </c>
      <c r="E34" s="218"/>
      <c r="F34" s="218"/>
      <c r="G34" s="218"/>
    </row>
    <row r="35" spans="1:7" ht="12.75">
      <c r="A35" s="43" t="s">
        <v>101</v>
      </c>
      <c r="B35" s="302">
        <v>1356</v>
      </c>
      <c r="C35" s="196">
        <v>1316</v>
      </c>
      <c r="D35" s="196">
        <v>1311</v>
      </c>
      <c r="E35" s="218"/>
      <c r="F35" s="218"/>
      <c r="G35" s="218"/>
    </row>
    <row r="36" spans="1:7" ht="12.75">
      <c r="A36" s="46" t="s">
        <v>55</v>
      </c>
      <c r="B36" s="304">
        <v>72</v>
      </c>
      <c r="C36" s="150">
        <v>72</v>
      </c>
      <c r="D36" s="150">
        <v>72</v>
      </c>
      <c r="E36" s="218"/>
      <c r="F36" s="218"/>
      <c r="G36" s="218"/>
    </row>
    <row r="37" spans="1:7" ht="12.75">
      <c r="A37" s="46" t="s">
        <v>56</v>
      </c>
      <c r="B37" s="304">
        <v>320</v>
      </c>
      <c r="C37" s="150">
        <v>320</v>
      </c>
      <c r="D37" s="150">
        <v>320</v>
      </c>
      <c r="E37" s="218"/>
      <c r="F37" s="218"/>
      <c r="G37" s="218"/>
    </row>
    <row r="38" spans="1:7" ht="12.75">
      <c r="A38" s="46" t="s">
        <v>57</v>
      </c>
      <c r="B38" s="304">
        <v>165</v>
      </c>
      <c r="C38" s="150">
        <v>165</v>
      </c>
      <c r="D38" s="150">
        <v>165</v>
      </c>
      <c r="E38" s="218"/>
      <c r="F38" s="218"/>
      <c r="G38" s="218"/>
    </row>
    <row r="39" spans="1:7" ht="12.75">
      <c r="A39" s="46" t="s">
        <v>58</v>
      </c>
      <c r="B39" s="304">
        <v>225</v>
      </c>
      <c r="C39" s="150">
        <v>225</v>
      </c>
      <c r="D39" s="150">
        <v>225</v>
      </c>
      <c r="E39" s="218"/>
      <c r="F39" s="218"/>
      <c r="G39" s="218"/>
    </row>
    <row r="40" spans="1:7" ht="12.75">
      <c r="A40" s="46" t="s">
        <v>59</v>
      </c>
      <c r="B40" s="304">
        <v>155</v>
      </c>
      <c r="C40" s="150">
        <v>155</v>
      </c>
      <c r="D40" s="150">
        <v>155</v>
      </c>
      <c r="E40" s="218"/>
      <c r="F40" s="218"/>
      <c r="G40" s="218"/>
    </row>
    <row r="41" spans="1:7" ht="12.75">
      <c r="A41" s="46" t="s">
        <v>60</v>
      </c>
      <c r="B41" s="304">
        <v>136</v>
      </c>
      <c r="C41" s="150">
        <v>136</v>
      </c>
      <c r="D41" s="150">
        <v>131</v>
      </c>
      <c r="E41" s="218"/>
      <c r="F41" s="218"/>
      <c r="G41" s="218"/>
    </row>
    <row r="42" spans="1:7" ht="12.75">
      <c r="A42" s="46" t="s">
        <v>61</v>
      </c>
      <c r="B42" s="304">
        <v>175</v>
      </c>
      <c r="C42" s="150">
        <v>135</v>
      </c>
      <c r="D42" s="150">
        <v>135</v>
      </c>
      <c r="E42" s="218"/>
      <c r="F42" s="218"/>
      <c r="G42" s="218"/>
    </row>
    <row r="43" spans="1:7" ht="12.75">
      <c r="A43" s="46" t="s">
        <v>62</v>
      </c>
      <c r="B43" s="304">
        <v>108</v>
      </c>
      <c r="C43" s="150">
        <v>108</v>
      </c>
      <c r="D43" s="150">
        <v>108</v>
      </c>
      <c r="E43" s="218"/>
      <c r="F43" s="218"/>
      <c r="G43" s="218"/>
    </row>
    <row r="44" spans="1:7" ht="12.75">
      <c r="A44" s="70" t="s">
        <v>63</v>
      </c>
      <c r="B44" s="305">
        <v>495</v>
      </c>
      <c r="C44" s="179">
        <v>495</v>
      </c>
      <c r="D44" s="179">
        <v>495</v>
      </c>
      <c r="E44" s="218"/>
      <c r="F44" s="218"/>
      <c r="G44" s="218"/>
    </row>
    <row r="45" spans="1:7" ht="12.75">
      <c r="A45" s="70" t="s">
        <v>64</v>
      </c>
      <c r="B45" s="55">
        <v>6708</v>
      </c>
      <c r="C45" s="324">
        <v>7033</v>
      </c>
      <c r="D45" s="324">
        <v>7233</v>
      </c>
      <c r="E45" s="218"/>
      <c r="F45" s="218"/>
      <c r="G45" s="218"/>
    </row>
    <row r="46" spans="1:7" ht="20.25">
      <c r="A46" s="71" t="s">
        <v>65</v>
      </c>
      <c r="B46" s="306"/>
      <c r="C46" s="128"/>
      <c r="D46" s="128"/>
      <c r="E46" s="218"/>
      <c r="F46" s="218"/>
      <c r="G46" s="218"/>
    </row>
    <row r="47" spans="1:7" ht="12.75">
      <c r="A47" s="66" t="s">
        <v>66</v>
      </c>
      <c r="B47" s="55">
        <v>1914</v>
      </c>
      <c r="C47" s="196">
        <v>1540</v>
      </c>
      <c r="D47" s="196">
        <v>1340</v>
      </c>
      <c r="E47" s="218"/>
      <c r="F47" s="218"/>
      <c r="G47" s="218"/>
    </row>
    <row r="48" spans="1:7" ht="20.25">
      <c r="A48" s="72" t="s">
        <v>67</v>
      </c>
      <c r="B48" s="73"/>
      <c r="C48" s="58"/>
      <c r="D48" s="73"/>
      <c r="E48" s="218"/>
      <c r="F48" s="218"/>
      <c r="G48" s="218"/>
    </row>
  </sheetData>
  <sheetProtection/>
  <mergeCells count="3">
    <mergeCell ref="A1:D1"/>
    <mergeCell ref="A2:A3"/>
    <mergeCell ref="B2:D2"/>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M22"/>
  <sheetViews>
    <sheetView zoomScalePageLayoutView="0" workbookViewId="0" topLeftCell="A1">
      <selection activeCell="A1" sqref="A1:L1"/>
    </sheetView>
  </sheetViews>
  <sheetFormatPr defaultColWidth="9.00390625" defaultRowHeight="12.75"/>
  <cols>
    <col min="1" max="1" width="39.50390625" style="0" customWidth="1"/>
    <col min="2" max="12" width="5.00390625" style="0" customWidth="1"/>
  </cols>
  <sheetData>
    <row r="1" spans="1:12" ht="37.5" customHeight="1">
      <c r="A1" s="348" t="s">
        <v>102</v>
      </c>
      <c r="B1" s="348"/>
      <c r="C1" s="348"/>
      <c r="D1" s="348"/>
      <c r="E1" s="348"/>
      <c r="F1" s="348"/>
      <c r="G1" s="348"/>
      <c r="H1" s="348"/>
      <c r="I1" s="348"/>
      <c r="J1" s="348"/>
      <c r="K1" s="348"/>
      <c r="L1" s="348"/>
    </row>
    <row r="2" spans="1:12" ht="12.75">
      <c r="A2" s="2"/>
      <c r="B2" s="3">
        <v>2005</v>
      </c>
      <c r="C2" s="3">
        <v>2010</v>
      </c>
      <c r="D2" s="3">
        <v>2011</v>
      </c>
      <c r="E2" s="3">
        <v>2012</v>
      </c>
      <c r="F2" s="3">
        <v>2013</v>
      </c>
      <c r="G2" s="3">
        <v>2014</v>
      </c>
      <c r="H2" s="2">
        <v>2015</v>
      </c>
      <c r="I2" s="13">
        <v>2016</v>
      </c>
      <c r="J2" s="13">
        <v>2017</v>
      </c>
      <c r="K2" s="13">
        <v>2018</v>
      </c>
      <c r="L2" s="13">
        <v>2019</v>
      </c>
    </row>
    <row r="3" spans="1:12" ht="12.75">
      <c r="A3" s="372" t="s">
        <v>103</v>
      </c>
      <c r="B3" s="372"/>
      <c r="C3" s="372"/>
      <c r="D3" s="372"/>
      <c r="E3" s="372"/>
      <c r="F3" s="372"/>
      <c r="G3" s="372"/>
      <c r="H3" s="372"/>
      <c r="I3" s="372"/>
      <c r="J3" s="372"/>
      <c r="K3" s="372"/>
      <c r="L3" s="372"/>
    </row>
    <row r="4" spans="1:12" s="211" customFormat="1" ht="12" customHeight="1">
      <c r="A4" s="209" t="s">
        <v>104</v>
      </c>
      <c r="B4" s="210">
        <v>127</v>
      </c>
      <c r="C4" s="210">
        <v>136</v>
      </c>
      <c r="D4" s="210">
        <v>136</v>
      </c>
      <c r="E4" s="210">
        <v>133</v>
      </c>
      <c r="F4" s="210">
        <v>137</v>
      </c>
      <c r="G4" s="210">
        <v>138</v>
      </c>
      <c r="H4" s="210">
        <v>139</v>
      </c>
      <c r="I4" s="210">
        <v>142</v>
      </c>
      <c r="J4" s="210">
        <v>140</v>
      </c>
      <c r="K4" s="210">
        <v>143</v>
      </c>
      <c r="L4" s="282">
        <v>144</v>
      </c>
    </row>
    <row r="5" spans="1:12" ht="30.75">
      <c r="A5" s="75" t="s">
        <v>105</v>
      </c>
      <c r="B5" s="8"/>
      <c r="C5" s="8"/>
      <c r="D5" s="8"/>
      <c r="E5" s="8"/>
      <c r="F5" s="8"/>
      <c r="G5" s="8"/>
      <c r="H5" s="8"/>
      <c r="I5" s="1"/>
      <c r="J5" s="61"/>
      <c r="K5" s="1"/>
      <c r="L5" s="268"/>
    </row>
    <row r="6" spans="1:12" ht="12.75">
      <c r="A6" s="74" t="s">
        <v>106</v>
      </c>
      <c r="B6" s="8">
        <v>2814</v>
      </c>
      <c r="C6" s="8">
        <v>3298</v>
      </c>
      <c r="D6" s="8">
        <v>3349</v>
      </c>
      <c r="E6" s="8">
        <v>3304</v>
      </c>
      <c r="F6" s="8">
        <v>3313</v>
      </c>
      <c r="G6" s="8">
        <v>3230</v>
      </c>
      <c r="H6" s="8">
        <v>3170</v>
      </c>
      <c r="I6" s="8">
        <v>3584</v>
      </c>
      <c r="J6" s="76">
        <v>3775</v>
      </c>
      <c r="K6" s="8">
        <v>3860</v>
      </c>
      <c r="L6" s="268">
        <v>3864</v>
      </c>
    </row>
    <row r="7" spans="1:12" ht="30.75">
      <c r="A7" s="75" t="s">
        <v>107</v>
      </c>
      <c r="B7" s="8"/>
      <c r="C7" s="8"/>
      <c r="D7" s="8"/>
      <c r="E7" s="8"/>
      <c r="F7" s="8"/>
      <c r="G7" s="8"/>
      <c r="H7" s="8"/>
      <c r="I7" s="1"/>
      <c r="J7" s="61"/>
      <c r="K7" s="1"/>
      <c r="L7" s="268"/>
    </row>
    <row r="8" spans="1:12" ht="12.75">
      <c r="A8" s="6" t="s">
        <v>108</v>
      </c>
      <c r="B8" s="8">
        <v>497</v>
      </c>
      <c r="C8" s="8">
        <v>548</v>
      </c>
      <c r="D8" s="8">
        <v>546</v>
      </c>
      <c r="E8" s="8">
        <v>540</v>
      </c>
      <c r="F8" s="8">
        <v>526</v>
      </c>
      <c r="G8" s="8">
        <v>522</v>
      </c>
      <c r="H8" s="8">
        <v>500</v>
      </c>
      <c r="I8" s="8">
        <v>475</v>
      </c>
      <c r="J8" s="61">
        <v>440</v>
      </c>
      <c r="K8" s="8">
        <v>431</v>
      </c>
      <c r="L8" s="268">
        <v>414</v>
      </c>
    </row>
    <row r="9" spans="1:12" ht="12.75">
      <c r="A9" s="6" t="s">
        <v>109</v>
      </c>
      <c r="B9" s="8">
        <v>1199</v>
      </c>
      <c r="C9" s="8">
        <v>1305</v>
      </c>
      <c r="D9" s="8">
        <v>1321</v>
      </c>
      <c r="E9" s="8">
        <v>1312</v>
      </c>
      <c r="F9" s="8">
        <v>1338</v>
      </c>
      <c r="G9" s="8">
        <v>1281</v>
      </c>
      <c r="H9" s="8">
        <v>1252</v>
      </c>
      <c r="I9" s="8">
        <v>1301</v>
      </c>
      <c r="J9" s="76">
        <v>1336</v>
      </c>
      <c r="K9" s="8">
        <v>1328</v>
      </c>
      <c r="L9" s="268">
        <v>1268</v>
      </c>
    </row>
    <row r="10" spans="1:12" ht="21">
      <c r="A10" s="10" t="s">
        <v>110</v>
      </c>
      <c r="B10" s="8"/>
      <c r="C10" s="8"/>
      <c r="D10" s="8"/>
      <c r="E10" s="8"/>
      <c r="F10" s="8"/>
      <c r="G10" s="8"/>
      <c r="H10" s="8"/>
      <c r="I10" s="1"/>
      <c r="J10" s="61"/>
      <c r="K10" s="1"/>
      <c r="L10" s="268"/>
    </row>
    <row r="11" spans="1:12" ht="12.75">
      <c r="A11" s="74" t="s">
        <v>111</v>
      </c>
      <c r="B11" s="8">
        <v>915.1</v>
      </c>
      <c r="C11" s="8">
        <v>1006.8</v>
      </c>
      <c r="D11" s="8">
        <v>994.9</v>
      </c>
      <c r="E11" s="8">
        <v>964.9</v>
      </c>
      <c r="F11" s="8">
        <v>963.9</v>
      </c>
      <c r="G11" s="8">
        <v>958.3</v>
      </c>
      <c r="H11" s="8">
        <v>988</v>
      </c>
      <c r="I11" s="8">
        <v>974</v>
      </c>
      <c r="J11" s="61">
        <v>896</v>
      </c>
      <c r="K11" s="8">
        <v>884</v>
      </c>
      <c r="L11" s="268">
        <v>882</v>
      </c>
    </row>
    <row r="12" spans="1:12" ht="21">
      <c r="A12" s="75" t="s">
        <v>112</v>
      </c>
      <c r="B12" s="8"/>
      <c r="C12" s="8"/>
      <c r="D12" s="8"/>
      <c r="E12" s="8"/>
      <c r="F12" s="8"/>
      <c r="G12" s="8"/>
      <c r="H12" s="8"/>
      <c r="I12" s="1"/>
      <c r="J12" s="1"/>
      <c r="K12" s="1"/>
      <c r="L12" s="222"/>
    </row>
    <row r="13" spans="1:12" ht="12.75">
      <c r="A13" s="371" t="s">
        <v>396</v>
      </c>
      <c r="B13" s="371"/>
      <c r="C13" s="371"/>
      <c r="D13" s="371"/>
      <c r="E13" s="371"/>
      <c r="F13" s="371"/>
      <c r="G13" s="371"/>
      <c r="H13" s="371"/>
      <c r="I13" s="371"/>
      <c r="J13" s="371"/>
      <c r="K13" s="371"/>
      <c r="L13" s="371"/>
    </row>
    <row r="14" spans="1:12" ht="12.75">
      <c r="A14" s="74" t="s">
        <v>113</v>
      </c>
      <c r="B14" s="77">
        <v>80</v>
      </c>
      <c r="C14" s="77">
        <v>88</v>
      </c>
      <c r="D14" s="77">
        <v>88</v>
      </c>
      <c r="E14" s="77">
        <v>90</v>
      </c>
      <c r="F14" s="77">
        <v>87</v>
      </c>
      <c r="G14" s="77">
        <v>88</v>
      </c>
      <c r="H14" s="77">
        <v>89</v>
      </c>
      <c r="I14" s="77">
        <v>91</v>
      </c>
      <c r="J14" s="61">
        <v>90</v>
      </c>
      <c r="K14" s="78">
        <v>94</v>
      </c>
      <c r="L14" s="268">
        <v>94</v>
      </c>
    </row>
    <row r="15" spans="1:12" ht="21">
      <c r="A15" s="79" t="s">
        <v>114</v>
      </c>
      <c r="B15" s="80"/>
      <c r="C15" s="80"/>
      <c r="D15" s="80"/>
      <c r="E15" s="80"/>
      <c r="F15" s="80"/>
      <c r="G15" s="80"/>
      <c r="H15" s="81"/>
      <c r="I15" s="1"/>
      <c r="J15" s="61"/>
      <c r="K15" s="78"/>
      <c r="L15" s="268"/>
    </row>
    <row r="16" spans="1:13" ht="12.75">
      <c r="A16" s="74" t="s">
        <v>106</v>
      </c>
      <c r="B16" s="77">
        <v>865</v>
      </c>
      <c r="C16" s="77">
        <v>977</v>
      </c>
      <c r="D16" s="77">
        <v>976</v>
      </c>
      <c r="E16" s="77">
        <v>927</v>
      </c>
      <c r="F16" s="77">
        <v>901</v>
      </c>
      <c r="G16" s="77">
        <v>899</v>
      </c>
      <c r="H16" s="77">
        <v>867</v>
      </c>
      <c r="I16" s="18">
        <v>1097</v>
      </c>
      <c r="J16" s="76">
        <v>1240</v>
      </c>
      <c r="K16" s="197">
        <v>1299</v>
      </c>
      <c r="L16" s="268">
        <v>1333</v>
      </c>
      <c r="M16" s="296"/>
    </row>
    <row r="17" spans="1:12" ht="30.75">
      <c r="A17" s="75" t="s">
        <v>107</v>
      </c>
      <c r="B17" s="77"/>
      <c r="C17" s="77"/>
      <c r="D17" s="77"/>
      <c r="E17" s="77"/>
      <c r="F17" s="77"/>
      <c r="G17" s="77"/>
      <c r="H17" s="77"/>
      <c r="I17" s="1"/>
      <c r="J17" s="61"/>
      <c r="K17" s="78"/>
      <c r="L17" s="268"/>
    </row>
    <row r="18" spans="1:12" ht="12.75">
      <c r="A18" s="6" t="s">
        <v>108</v>
      </c>
      <c r="B18" s="77">
        <v>75</v>
      </c>
      <c r="C18" s="77">
        <v>110</v>
      </c>
      <c r="D18" s="77">
        <v>104</v>
      </c>
      <c r="E18" s="77">
        <v>101</v>
      </c>
      <c r="F18" s="77">
        <v>101</v>
      </c>
      <c r="G18" s="77">
        <v>99</v>
      </c>
      <c r="H18" s="77">
        <v>91</v>
      </c>
      <c r="I18" s="77">
        <v>91</v>
      </c>
      <c r="J18" s="61">
        <v>89</v>
      </c>
      <c r="K18" s="78">
        <v>82</v>
      </c>
      <c r="L18" s="268">
        <v>73</v>
      </c>
    </row>
    <row r="19" spans="1:12" ht="12.75">
      <c r="A19" s="6" t="s">
        <v>109</v>
      </c>
      <c r="B19" s="77">
        <v>363</v>
      </c>
      <c r="C19" s="77">
        <v>397</v>
      </c>
      <c r="D19" s="77">
        <v>401</v>
      </c>
      <c r="E19" s="77">
        <v>388</v>
      </c>
      <c r="F19" s="77">
        <v>381</v>
      </c>
      <c r="G19" s="77">
        <v>364</v>
      </c>
      <c r="H19" s="77">
        <v>353</v>
      </c>
      <c r="I19" s="77">
        <v>384</v>
      </c>
      <c r="J19" s="61">
        <v>443</v>
      </c>
      <c r="K19" s="78">
        <v>413</v>
      </c>
      <c r="L19" s="268">
        <v>402</v>
      </c>
    </row>
    <row r="20" spans="1:12" ht="21">
      <c r="A20" s="10" t="s">
        <v>110</v>
      </c>
      <c r="B20" s="81"/>
      <c r="C20" s="81"/>
      <c r="D20" s="81"/>
      <c r="E20" s="81"/>
      <c r="F20" s="81"/>
      <c r="G20" s="81"/>
      <c r="H20" s="81"/>
      <c r="I20" s="1"/>
      <c r="J20" s="61"/>
      <c r="K20" s="78"/>
      <c r="L20" s="268"/>
    </row>
    <row r="21" spans="1:12" ht="12.75">
      <c r="A21" s="74" t="s">
        <v>111</v>
      </c>
      <c r="B21" s="82">
        <v>429.1</v>
      </c>
      <c r="C21" s="82">
        <v>521.7</v>
      </c>
      <c r="D21" s="82">
        <v>518.3</v>
      </c>
      <c r="E21" s="82">
        <v>500.2</v>
      </c>
      <c r="F21" s="82">
        <v>488.1</v>
      </c>
      <c r="G21" s="82">
        <v>475.2</v>
      </c>
      <c r="H21" s="82">
        <v>494</v>
      </c>
      <c r="I21" s="82">
        <v>489</v>
      </c>
      <c r="J21" s="82">
        <v>447</v>
      </c>
      <c r="K21" s="78">
        <v>404</v>
      </c>
      <c r="L21" s="268">
        <v>405</v>
      </c>
    </row>
    <row r="22" spans="1:12" ht="21">
      <c r="A22" s="83" t="s">
        <v>112</v>
      </c>
      <c r="B22" s="84"/>
      <c r="C22" s="84"/>
      <c r="D22" s="84"/>
      <c r="E22" s="84"/>
      <c r="F22" s="84"/>
      <c r="G22" s="84"/>
      <c r="H22" s="84"/>
      <c r="I22" s="14"/>
      <c r="J22" s="85"/>
      <c r="K22" s="14"/>
      <c r="L22" s="283"/>
    </row>
  </sheetData>
  <sheetProtection/>
  <mergeCells count="3">
    <mergeCell ref="A13:L13"/>
    <mergeCell ref="A3:L3"/>
    <mergeCell ref="A1:L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ETH0 -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Asus</cp:lastModifiedBy>
  <cp:lastPrinted>2018-02-23T12:41:05Z</cp:lastPrinted>
  <dcterms:created xsi:type="dcterms:W3CDTF">2007-12-29T07:36:29Z</dcterms:created>
  <dcterms:modified xsi:type="dcterms:W3CDTF">2021-01-11T06:32:17Z</dcterms:modified>
  <cp:category/>
  <cp:version/>
  <cp:contentType/>
  <cp:contentStatus/>
</cp:coreProperties>
</file>